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表1指标分析表" sheetId="6" r:id="rId1"/>
    <sheet name="表2消耗量表" sheetId="7" r:id="rId2"/>
  </sheets>
  <definedNames>
    <definedName name="_xlnm.Print_Area" localSheetId="0">表1指标分析表!$A$1:$G$24</definedName>
    <definedName name="_xlnm.Print_Area" localSheetId="1">表2消耗量表!$A$1:$G$24</definedName>
  </definedNames>
  <calcPr calcId="144525"/>
</workbook>
</file>

<file path=xl/calcChain.xml><?xml version="1.0" encoding="utf-8"?>
<calcChain xmlns="http://schemas.openxmlformats.org/spreadsheetml/2006/main">
  <c r="F23" i="7" l="1"/>
  <c r="G23" i="7" s="1"/>
  <c r="G22" i="7"/>
  <c r="F22" i="7"/>
  <c r="F21" i="7"/>
  <c r="G21" i="7" s="1"/>
  <c r="G20" i="7"/>
  <c r="F20" i="7"/>
  <c r="F19" i="7"/>
  <c r="G19" i="7" s="1"/>
  <c r="G18" i="7"/>
  <c r="F18" i="7"/>
  <c r="F17" i="7"/>
  <c r="G17" i="7" s="1"/>
  <c r="G16" i="7"/>
  <c r="F16" i="7"/>
  <c r="F15" i="7"/>
  <c r="G15" i="7" s="1"/>
  <c r="G14" i="7"/>
  <c r="F14" i="7"/>
  <c r="F13" i="7"/>
  <c r="G13" i="7" s="1"/>
  <c r="G12" i="7"/>
  <c r="F12" i="7"/>
  <c r="F11" i="7"/>
  <c r="G11" i="7" s="1"/>
  <c r="G10" i="7"/>
  <c r="F10" i="7"/>
  <c r="F9" i="7"/>
  <c r="G9" i="7" s="1"/>
  <c r="G8" i="7"/>
  <c r="F8" i="7"/>
  <c r="F7" i="7"/>
  <c r="G7" i="7" s="1"/>
  <c r="F6" i="7"/>
  <c r="G6" i="7" s="1"/>
  <c r="F5" i="7"/>
  <c r="G5" i="7" s="1"/>
  <c r="G23" i="6"/>
  <c r="F23" i="6"/>
  <c r="G21" i="6"/>
  <c r="F21" i="6"/>
  <c r="D20" i="6"/>
  <c r="D22" i="6" s="1"/>
  <c r="G19" i="6"/>
  <c r="F19" i="6"/>
  <c r="G18" i="6"/>
  <c r="F18" i="6"/>
  <c r="D17" i="6"/>
  <c r="G17" i="6" s="1"/>
  <c r="G16" i="6"/>
  <c r="F16" i="6"/>
  <c r="G15" i="6"/>
  <c r="F15" i="6"/>
  <c r="D14" i="6"/>
  <c r="F14" i="6" s="1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14" i="6" l="1"/>
  <c r="G22" i="6"/>
  <c r="F22" i="6"/>
  <c r="F17" i="6"/>
  <c r="G20" i="6"/>
  <c r="F20" i="6"/>
</calcChain>
</file>

<file path=xl/sharedStrings.xml><?xml version="1.0" encoding="utf-8"?>
<sst xmlns="http://schemas.openxmlformats.org/spreadsheetml/2006/main" count="76" uniqueCount="62">
  <si>
    <t>t</t>
  </si>
  <si>
    <t>m3</t>
  </si>
  <si>
    <t>m</t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</si>
  <si>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</si>
  <si>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</si>
  <si>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</si>
  <si>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分部分项工程项目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</si>
  <si>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</si>
  <si>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</si>
  <si>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</si>
  <si>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</si>
  <si>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含税工程造价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</si>
  <si>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/m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</si>
  <si>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</si>
  <si>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：水生态建设项目五期工程塘厦镇</t>
    </r>
    <r>
      <rPr>
        <b/>
        <sz val="12"/>
        <color theme="1"/>
        <rFont val="Times New Roman"/>
        <family val="1"/>
      </rPr>
      <t>2016-2018</t>
    </r>
    <r>
      <rPr>
        <b/>
        <sz val="12"/>
        <color theme="1"/>
        <rFont val="宋体"/>
        <family val="3"/>
        <charset val="134"/>
      </rPr>
      <t>补充批次截污管网工程造价指标分析表</t>
    </r>
    <phoneticPr fontId="6" type="noConversion"/>
  </si>
  <si>
    <r>
      <rPr>
        <sz val="12"/>
        <color rgb="FF333333"/>
        <rFont val="宋体"/>
        <family val="3"/>
        <charset val="134"/>
      </rPr>
      <t>工程概况特征：管道基础类型：</t>
    </r>
    <r>
      <rPr>
        <sz val="12"/>
        <color theme="1"/>
        <rFont val="宋体"/>
        <family val="3"/>
        <charset val="134"/>
      </rPr>
      <t>（定型混凝土管道基础）</t>
    </r>
    <r>
      <rPr>
        <sz val="12"/>
        <color rgb="FF333333"/>
        <rFont val="宋体"/>
        <family val="3"/>
        <charset val="134"/>
      </rPr>
      <t>；雨水管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污水管长度：（</t>
    </r>
    <r>
      <rPr>
        <sz val="12"/>
        <color rgb="FF333333"/>
        <rFont val="Times New Roman"/>
        <family val="1"/>
      </rPr>
      <t>35143.51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</t>
    </r>
    <r>
      <rPr>
        <sz val="12"/>
        <color rgb="FF333333"/>
        <rFont val="宋体"/>
        <family val="3"/>
        <charset val="134"/>
      </rPr>
      <t>；管材采用（Ⅱ级钢砼管</t>
    </r>
    <r>
      <rPr>
        <sz val="12"/>
        <color rgb="FF333333"/>
        <rFont val="Times New Roman"/>
        <family val="1"/>
      </rPr>
      <t>DN800</t>
    </r>
    <r>
      <rPr>
        <sz val="12"/>
        <color rgb="FF333333"/>
        <rFont val="宋体"/>
        <family val="3"/>
        <charset val="134"/>
      </rPr>
      <t>、高密度聚乙烯双壁波纹管</t>
    </r>
    <r>
      <rPr>
        <sz val="12"/>
        <color rgb="FF333333"/>
        <rFont val="Times New Roman"/>
        <family val="1"/>
      </rPr>
      <t>(HDPE)DN400</t>
    </r>
    <r>
      <rPr>
        <sz val="12"/>
        <color rgb="FF333333"/>
        <rFont val="宋体"/>
        <family val="3"/>
        <charset val="134"/>
      </rPr>
      <t>、高密度聚乙烯双壁波纹管</t>
    </r>
    <r>
      <rPr>
        <sz val="12"/>
        <color rgb="FF333333"/>
        <rFont val="Times New Roman"/>
        <family val="1"/>
      </rPr>
      <t>(HDPE)DN500</t>
    </r>
    <r>
      <rPr>
        <sz val="12"/>
        <color rgb="FF333333"/>
        <rFont val="宋体"/>
        <family val="3"/>
        <charset val="134"/>
      </rPr>
      <t>、高密度聚乙烯缠绕结构壁</t>
    </r>
    <r>
      <rPr>
        <sz val="12"/>
        <color rgb="FF333333"/>
        <rFont val="Times New Roman"/>
        <family val="1"/>
      </rPr>
      <t>-B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DN400</t>
    </r>
    <r>
      <rPr>
        <sz val="12"/>
        <color rgb="FF333333"/>
        <rFont val="宋体"/>
        <family val="3"/>
        <charset val="134"/>
      </rPr>
      <t>、高密度聚乙烯缠绕结构壁</t>
    </r>
    <r>
      <rPr>
        <sz val="12"/>
        <color rgb="FF333333"/>
        <rFont val="Times New Roman"/>
        <family val="1"/>
      </rPr>
      <t>-B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DN500</t>
    </r>
    <r>
      <rPr>
        <sz val="12"/>
        <color rgb="FF333333"/>
        <rFont val="宋体"/>
        <family val="3"/>
        <charset val="134"/>
      </rPr>
      <t>、高密度聚乙烯缠绕结构壁</t>
    </r>
    <r>
      <rPr>
        <sz val="12"/>
        <color rgb="FF333333"/>
        <rFont val="Times New Roman"/>
        <family val="1"/>
      </rPr>
      <t>-B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DN600</t>
    </r>
    <r>
      <rPr>
        <sz val="12"/>
        <color rgb="FF333333"/>
        <rFont val="宋体"/>
        <family val="3"/>
        <charset val="134"/>
      </rPr>
      <t>、高密度聚乙烯缠绕结构壁</t>
    </r>
    <r>
      <rPr>
        <sz val="12"/>
        <color rgb="FF333333"/>
        <rFont val="Times New Roman"/>
        <family val="1"/>
      </rPr>
      <t>-B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DN800</t>
    </r>
    <r>
      <rPr>
        <sz val="12"/>
        <color rgb="FF333333"/>
        <rFont val="宋体"/>
        <family val="3"/>
        <charset val="134"/>
      </rPr>
      <t>、Ⅲ级钢砼顶管</t>
    </r>
    <r>
      <rPr>
        <sz val="12"/>
        <color rgb="FF333333"/>
        <rFont val="Times New Roman"/>
        <family val="1"/>
      </rPr>
      <t>(</t>
    </r>
    <r>
      <rPr>
        <sz val="12"/>
        <color rgb="FF333333"/>
        <rFont val="宋体"/>
        <family val="3"/>
        <charset val="134"/>
      </rPr>
      <t>内衬</t>
    </r>
    <r>
      <rPr>
        <sz val="12"/>
        <color rgb="FF333333"/>
        <rFont val="Times New Roman"/>
        <family val="1"/>
      </rPr>
      <t>PVC)DN400</t>
    </r>
    <r>
      <rPr>
        <sz val="12"/>
        <color rgb="FF333333"/>
        <rFont val="宋体"/>
        <family val="3"/>
        <charset val="134"/>
      </rPr>
      <t>、Ⅲ级钢砼顶管</t>
    </r>
    <r>
      <rPr>
        <sz val="12"/>
        <color rgb="FF333333"/>
        <rFont val="Times New Roman"/>
        <family val="1"/>
      </rPr>
      <t>(</t>
    </r>
    <r>
      <rPr>
        <sz val="12"/>
        <color rgb="FF333333"/>
        <rFont val="宋体"/>
        <family val="3"/>
        <charset val="134"/>
      </rPr>
      <t>内衬</t>
    </r>
    <r>
      <rPr>
        <sz val="12"/>
        <color rgb="FF333333"/>
        <rFont val="Times New Roman"/>
        <family val="1"/>
      </rPr>
      <t>PVC)DN500</t>
    </r>
    <r>
      <rPr>
        <sz val="12"/>
        <color rgb="FF333333"/>
        <rFont val="宋体"/>
        <family val="3"/>
        <charset val="134"/>
      </rPr>
      <t>、Ⅲ级钢砼顶管</t>
    </r>
    <r>
      <rPr>
        <sz val="12"/>
        <color rgb="FF333333"/>
        <rFont val="Times New Roman"/>
        <family val="1"/>
      </rPr>
      <t>(</t>
    </r>
    <r>
      <rPr>
        <sz val="12"/>
        <color rgb="FF333333"/>
        <rFont val="宋体"/>
        <family val="3"/>
        <charset val="134"/>
      </rPr>
      <t>内衬</t>
    </r>
    <r>
      <rPr>
        <sz val="12"/>
        <color rgb="FF333333"/>
        <rFont val="Times New Roman"/>
        <family val="1"/>
      </rPr>
      <t>PVC)DN600</t>
    </r>
    <r>
      <rPr>
        <sz val="12"/>
        <color rgb="FF333333"/>
        <rFont val="宋体"/>
        <family val="3"/>
        <charset val="134"/>
      </rPr>
      <t>、Ⅲ级钢砼顶管</t>
    </r>
    <r>
      <rPr>
        <sz val="12"/>
        <color rgb="FF333333"/>
        <rFont val="Times New Roman"/>
        <family val="1"/>
      </rPr>
      <t>(</t>
    </r>
    <r>
      <rPr>
        <sz val="12"/>
        <color rgb="FF333333"/>
        <rFont val="宋体"/>
        <family val="3"/>
        <charset val="134"/>
      </rPr>
      <t>内衬</t>
    </r>
    <r>
      <rPr>
        <sz val="12"/>
        <color rgb="FF333333"/>
        <rFont val="Times New Roman"/>
        <family val="1"/>
      </rPr>
      <t>PVC)DN800</t>
    </r>
    <r>
      <rPr>
        <sz val="12"/>
        <color rgb="FF333333"/>
        <rFont val="宋体"/>
        <family val="3"/>
        <charset val="134"/>
      </rPr>
      <t>）排水管；工作井、接收井、检查井（</t>
    </r>
    <r>
      <rPr>
        <sz val="12"/>
        <color rgb="FF333333"/>
        <rFont val="Times New Roman"/>
        <family val="1"/>
      </rPr>
      <t>797</t>
    </r>
    <r>
      <rPr>
        <sz val="12"/>
        <color rgb="FF333333"/>
        <rFont val="宋体"/>
        <family val="3"/>
        <charset val="134"/>
      </rPr>
      <t>）座。</t>
    </r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</si>
  <si>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</si>
  <si>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管道基础及其他（含基础、垫层、抹灰、勾缝、沉降缝、盖板、过梁、管截断、闭水试验等</t>
    </r>
  </si>
  <si>
    <r>
      <rPr>
        <sz val="11"/>
        <color theme="1"/>
        <rFont val="宋体"/>
        <family val="3"/>
        <charset val="134"/>
      </rPr>
      <t>管道铺设</t>
    </r>
  </si>
  <si>
    <r>
      <rPr>
        <sz val="11"/>
        <color theme="1"/>
        <rFont val="宋体"/>
        <family val="3"/>
        <charset val="134"/>
      </rPr>
      <t>管道附属建筑物（含砌筑井、砖砌井筒、砌体吹水口、雨水口、非定型井等）</t>
    </r>
  </si>
  <si>
    <r>
      <rPr>
        <sz val="11"/>
        <color theme="1"/>
        <rFont val="宋体"/>
        <family val="3"/>
        <charset val="134"/>
      </rPr>
      <t>水处理构筑物</t>
    </r>
  </si>
  <si>
    <r>
      <rPr>
        <sz val="11"/>
        <color theme="1"/>
        <rFont val="宋体"/>
        <family val="3"/>
        <charset val="134"/>
      </rPr>
      <t>钢筋工程</t>
    </r>
  </si>
  <si>
    <r>
      <rPr>
        <sz val="11"/>
        <color theme="1"/>
        <rFont val="宋体"/>
        <family val="3"/>
        <charset val="134"/>
      </rPr>
      <t>模板、井字架工程</t>
    </r>
  </si>
  <si>
    <r>
      <rPr>
        <sz val="11"/>
        <color theme="1"/>
        <rFont val="宋体"/>
        <family val="3"/>
        <charset val="134"/>
      </rPr>
      <t>其他工程（上述未包含部分可以补充）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</si>
  <si>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</si>
  <si>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</si>
  <si>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</t>
    </r>
    <r>
      <rPr>
        <b/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</si>
  <si>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人工费</t>
    </r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</si>
  <si>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                </t>
    </r>
    <r>
      <rPr>
        <b/>
        <sz val="18"/>
        <color theme="1"/>
        <rFont val="宋体"/>
        <family val="3"/>
        <charset val="134"/>
      </rPr>
      <t>建设工程造价指标分析表</t>
    </r>
    <phoneticPr fontId="6" type="noConversion"/>
  </si>
  <si>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</si>
  <si>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工料名称</t>
    </r>
  </si>
  <si>
    <r>
      <rPr>
        <sz val="12"/>
        <color theme="1"/>
        <rFont val="宋体"/>
        <family val="3"/>
        <charset val="134"/>
      </rPr>
      <t>单位</t>
    </r>
  </si>
  <si>
    <r>
      <rPr>
        <sz val="12"/>
        <color theme="1"/>
        <rFont val="宋体"/>
        <family val="3"/>
        <charset val="134"/>
      </rPr>
      <t>数量</t>
    </r>
  </si>
  <si>
    <r>
      <rPr>
        <sz val="12"/>
        <color theme="1"/>
        <rFont val="宋体"/>
        <family val="3"/>
        <charset val="134"/>
      </rPr>
      <t>单价（元）</t>
    </r>
  </si>
  <si>
    <r>
      <rPr>
        <sz val="12"/>
        <color theme="1"/>
        <rFont val="宋体"/>
        <family val="3"/>
        <charset val="134"/>
      </rPr>
      <t>合价（元）</t>
    </r>
  </si>
  <si>
    <r>
      <rPr>
        <sz val="12"/>
        <color rgb="FF000000"/>
        <rFont val="宋体"/>
        <family val="3"/>
        <charset val="134"/>
      </rPr>
      <t>工日</t>
    </r>
  </si>
  <si>
    <r>
      <rPr>
        <sz val="12"/>
        <color rgb="FF000000"/>
        <rFont val="宋体"/>
        <family val="3"/>
        <charset val="134"/>
      </rPr>
      <t>千块</t>
    </r>
  </si>
  <si>
    <r>
      <rPr>
        <sz val="12"/>
        <color theme="1"/>
        <rFont val="宋体"/>
        <family val="3"/>
        <charset val="134"/>
      </rPr>
      <t>单位指标（每</t>
    </r>
    <r>
      <rPr>
        <sz val="12"/>
        <color theme="1"/>
        <rFont val="Times New Roman"/>
        <family val="1"/>
      </rPr>
      <t xml:space="preserve"> m</t>
    </r>
    <r>
      <rPr>
        <sz val="12"/>
        <color theme="1"/>
        <rFont val="宋体"/>
        <family val="3"/>
        <charset val="134"/>
      </rPr>
      <t>）</t>
    </r>
  </si>
  <si>
    <r>
      <rPr>
        <sz val="12"/>
        <color rgb="FF000000"/>
        <rFont val="宋体"/>
        <family val="3"/>
        <charset val="134"/>
      </rPr>
      <t>综合用工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</si>
  <si>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水泥</t>
    </r>
    <r>
      <rPr>
        <sz val="12"/>
        <color rgb="FF000000"/>
        <rFont val="Times New Roman"/>
        <family val="1"/>
      </rPr>
      <t xml:space="preserve"> 32.5 </t>
    </r>
    <r>
      <rPr>
        <sz val="12"/>
        <color rgb="FF000000"/>
        <rFont val="宋体"/>
        <family val="3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</si>
  <si>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水泥</t>
    </r>
    <r>
      <rPr>
        <sz val="12"/>
        <color rgb="FF000000"/>
        <rFont val="Times New Roman"/>
        <family val="1"/>
      </rPr>
      <t xml:space="preserve"> 42.5 </t>
    </r>
    <r>
      <rPr>
        <sz val="12"/>
        <color rgb="FF000000"/>
        <rFont val="宋体"/>
        <family val="3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</si>
  <si>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黄砂（中粗）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</si>
  <si>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砾石砂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</si>
  <si>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蒸压灰砂砖</t>
    </r>
    <r>
      <rPr>
        <sz val="12"/>
        <color rgb="FF000000"/>
        <rFont val="Times New Roman"/>
        <family val="1"/>
      </rPr>
      <t xml:space="preserve"> 240×115×53 </t>
    </r>
  </si>
  <si>
    <r>
      <rPr>
        <sz val="12"/>
        <color rgb="FF000000"/>
        <rFont val="宋体"/>
        <family val="3"/>
        <charset val="134"/>
      </rPr>
      <t>给水</t>
    </r>
    <r>
      <rPr>
        <sz val="12"/>
        <color rgb="FF000000"/>
        <rFont val="Times New Roman"/>
        <family val="1"/>
      </rPr>
      <t>PE</t>
    </r>
    <r>
      <rPr>
        <sz val="12"/>
        <color rgb="FF000000"/>
        <rFont val="宋体"/>
        <family val="3"/>
        <charset val="134"/>
      </rPr>
      <t>管</t>
    </r>
    <r>
      <rPr>
        <sz val="12"/>
        <color rgb="FF000000"/>
        <rFont val="Times New Roman"/>
        <family val="1"/>
      </rPr>
      <t xml:space="preserve"> DN600</t>
    </r>
  </si>
  <si>
    <r>
      <rPr>
        <sz val="12"/>
        <color rgb="FF000000"/>
        <rFont val="宋体"/>
        <family val="3"/>
        <charset val="134"/>
      </rPr>
      <t>Ⅲ级钢砼顶管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内衬</t>
    </r>
    <r>
      <rPr>
        <sz val="12"/>
        <color rgb="FF000000"/>
        <rFont val="Times New Roman"/>
        <family val="1"/>
      </rPr>
      <t>PVC)DN400</t>
    </r>
  </si>
  <si>
    <r>
      <rPr>
        <sz val="12"/>
        <color rgb="FF000000"/>
        <rFont val="宋体"/>
        <family val="3"/>
        <charset val="134"/>
      </rPr>
      <t>Ⅲ级钢砼顶管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内衬</t>
    </r>
    <r>
      <rPr>
        <sz val="12"/>
        <color rgb="FF000000"/>
        <rFont val="Times New Roman"/>
        <family val="1"/>
      </rPr>
      <t>PVC)DN500</t>
    </r>
  </si>
  <si>
    <r>
      <rPr>
        <sz val="12"/>
        <color rgb="FF000000"/>
        <rFont val="宋体"/>
        <family val="3"/>
        <charset val="134"/>
      </rPr>
      <t>Ⅲ级钢砼顶管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内衬</t>
    </r>
    <r>
      <rPr>
        <sz val="12"/>
        <color rgb="FF000000"/>
        <rFont val="Times New Roman"/>
        <family val="1"/>
      </rPr>
      <t>PVC)DN600</t>
    </r>
  </si>
  <si>
    <r>
      <rPr>
        <sz val="12"/>
        <color rgb="FF000000"/>
        <rFont val="宋体"/>
        <family val="3"/>
        <charset val="134"/>
      </rPr>
      <t>Ⅲ级钢砼顶管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内衬</t>
    </r>
    <r>
      <rPr>
        <sz val="12"/>
        <color rgb="FF000000"/>
        <rFont val="Times New Roman"/>
        <family val="1"/>
      </rPr>
      <t>PVC)DN800</t>
    </r>
  </si>
  <si>
    <r>
      <rPr>
        <sz val="12"/>
        <color theme="1"/>
        <rFont val="宋体"/>
        <family val="3"/>
        <charset val="134"/>
      </rPr>
      <t>Ⅲ级钢砼顶管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内衬</t>
    </r>
    <r>
      <rPr>
        <sz val="12"/>
        <color theme="1"/>
        <rFont val="Times New Roman"/>
        <family val="1"/>
      </rPr>
      <t>PVC)DN800</t>
    </r>
    <r>
      <rPr>
        <sz val="12"/>
        <color theme="1"/>
        <rFont val="宋体"/>
        <family val="3"/>
        <charset val="134"/>
      </rPr>
      <t>（岩层顶管）</t>
    </r>
  </si>
  <si>
    <r>
      <rPr>
        <sz val="12"/>
        <color theme="1"/>
        <rFont val="宋体"/>
        <family val="3"/>
        <charset val="134"/>
      </rPr>
      <t>钢筋混凝土管</t>
    </r>
    <r>
      <rPr>
        <sz val="12"/>
        <color theme="1"/>
        <rFont val="Times New Roman"/>
        <family val="1"/>
      </rPr>
      <t xml:space="preserve"> DN800</t>
    </r>
  </si>
  <si>
    <r>
      <rPr>
        <sz val="12"/>
        <color theme="1"/>
        <rFont val="宋体"/>
        <family val="3"/>
        <charset val="134"/>
      </rPr>
      <t>高密度聚乙烯缠绕结构壁</t>
    </r>
    <r>
      <rPr>
        <sz val="12"/>
        <color theme="1"/>
        <rFont val="Times New Roman"/>
        <family val="1"/>
      </rPr>
      <t>-B</t>
    </r>
    <r>
      <rPr>
        <sz val="12"/>
        <color theme="1"/>
        <rFont val="宋体"/>
        <family val="3"/>
        <charset val="134"/>
      </rPr>
      <t>型管</t>
    </r>
    <r>
      <rPr>
        <sz val="12"/>
        <color theme="1"/>
        <rFont val="Times New Roman"/>
        <family val="1"/>
      </rPr>
      <t>DN400</t>
    </r>
  </si>
  <si>
    <r>
      <rPr>
        <sz val="12"/>
        <color theme="1"/>
        <rFont val="宋体"/>
        <family val="3"/>
        <charset val="134"/>
      </rPr>
      <t>高密度聚乙烯缠绕结构壁</t>
    </r>
    <r>
      <rPr>
        <sz val="12"/>
        <color theme="1"/>
        <rFont val="Times New Roman"/>
        <family val="1"/>
      </rPr>
      <t>-B</t>
    </r>
    <r>
      <rPr>
        <sz val="12"/>
        <color theme="1"/>
        <rFont val="宋体"/>
        <family val="3"/>
        <charset val="134"/>
      </rPr>
      <t>型管</t>
    </r>
    <r>
      <rPr>
        <sz val="12"/>
        <color theme="1"/>
        <rFont val="Times New Roman"/>
        <family val="1"/>
      </rPr>
      <t>DN500</t>
    </r>
  </si>
  <si>
    <r>
      <rPr>
        <sz val="12"/>
        <color theme="1"/>
        <rFont val="宋体"/>
        <family val="3"/>
        <charset val="134"/>
      </rPr>
      <t>高密度聚乙烯缠绕结构壁</t>
    </r>
    <r>
      <rPr>
        <sz val="12"/>
        <color theme="1"/>
        <rFont val="Times New Roman"/>
        <family val="1"/>
      </rPr>
      <t>-B</t>
    </r>
    <r>
      <rPr>
        <sz val="12"/>
        <color theme="1"/>
        <rFont val="宋体"/>
        <family val="3"/>
        <charset val="134"/>
      </rPr>
      <t>型管</t>
    </r>
    <r>
      <rPr>
        <sz val="12"/>
        <color theme="1"/>
        <rFont val="Times New Roman"/>
        <family val="1"/>
      </rPr>
      <t>DN600</t>
    </r>
  </si>
  <si>
    <r>
      <rPr>
        <sz val="12"/>
        <color theme="1"/>
        <rFont val="宋体"/>
        <family val="3"/>
        <charset val="134"/>
      </rPr>
      <t>高密度聚乙烯缠绕结构壁</t>
    </r>
    <r>
      <rPr>
        <sz val="12"/>
        <color theme="1"/>
        <rFont val="Times New Roman"/>
        <family val="1"/>
      </rPr>
      <t>-B</t>
    </r>
    <r>
      <rPr>
        <sz val="12"/>
        <color theme="1"/>
        <rFont val="宋体"/>
        <family val="3"/>
        <charset val="134"/>
      </rPr>
      <t>型管</t>
    </r>
    <r>
      <rPr>
        <sz val="12"/>
        <color theme="1"/>
        <rFont val="Times New Roman"/>
        <family val="1"/>
      </rPr>
      <t>DN800</t>
    </r>
  </si>
  <si>
    <r>
      <rPr>
        <sz val="12"/>
        <color theme="1"/>
        <rFont val="宋体"/>
        <family val="3"/>
        <charset val="134"/>
      </rPr>
      <t>高密度聚乙烯双壁波纹管</t>
    </r>
    <r>
      <rPr>
        <sz val="12"/>
        <color theme="1"/>
        <rFont val="Times New Roman"/>
        <family val="1"/>
      </rPr>
      <t>(HDPE)DN400</t>
    </r>
  </si>
  <si>
    <r>
      <rPr>
        <sz val="12"/>
        <color theme="1"/>
        <rFont val="宋体"/>
        <family val="3"/>
        <charset val="134"/>
      </rPr>
      <t>高密度聚乙烯双壁波纹管</t>
    </r>
    <r>
      <rPr>
        <sz val="12"/>
        <color theme="1"/>
        <rFont val="Times New Roman"/>
        <family val="1"/>
      </rPr>
      <t>(HDPE)DN500</t>
    </r>
  </si>
  <si>
    <r>
      <rPr>
        <sz val="11"/>
        <color theme="1"/>
        <rFont val="宋体"/>
        <family val="3"/>
        <charset val="134"/>
      </rPr>
      <t>注：单位消耗量是根据每个项目总建筑面积或长度确定，根据项目实际进行填写</t>
    </r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</si>
  <si>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                  </t>
    </r>
    <r>
      <rPr>
        <b/>
        <sz val="18"/>
        <color theme="1"/>
        <rFont val="宋体"/>
        <family val="3"/>
        <charset val="134"/>
      </rPr>
      <t>主要工料价格与消耗量指标表</t>
    </r>
    <phoneticPr fontId="6" type="noConversion"/>
  </si>
  <si>
    <r>
      <t xml:space="preserve">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2019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9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family val="3"/>
        <charset val="134"/>
      </rPr>
      <t>日</t>
    </r>
    <phoneticPr fontId="6" type="noConversion"/>
  </si>
  <si>
    <r>
      <t xml:space="preserve">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2019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9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family val="3"/>
        <charset val="134"/>
      </rPr>
      <t>日</t>
    </r>
    <phoneticPr fontId="6" type="noConversion"/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</si>
  <si>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宋体"/>
        <family val="3"/>
        <charset val="134"/>
      </rPr>
      <t>水生态建设项目五期工程塘厦镇</t>
    </r>
    <r>
      <rPr>
        <b/>
        <sz val="12"/>
        <color theme="1"/>
        <rFont val="Times New Roman"/>
        <family val="1"/>
      </rPr>
      <t>2016-2018</t>
    </r>
    <r>
      <rPr>
        <b/>
        <sz val="12"/>
        <color theme="1"/>
        <rFont val="宋体"/>
        <family val="3"/>
        <charset val="134"/>
      </rPr>
      <t>补充批次截污管网工程造价指标分析表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</si>
</sst>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0" x14ac:knownFonts="1">
    <font>
      <sz val="11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2"/>
      <color rgb="FF333333"/>
      <name val="宋体"/>
      <family val="3"/>
      <charset val="134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Normal="100" workbookViewId="0">
      <selection activeCell="C25" sqref="C25"/>
    </sheetView>
  </sheetViews>
  <sheetFormatPr defaultColWidth="9" defaultRowHeight="13.5" x14ac:dyDescent="0.15"/>
  <cols>
    <col min="1" max="1" width="5.375" customWidth="1"/>
    <col min="2" max="2" width="9.75" customWidth="1"/>
    <col min="3" max="3" width="14.5" customWidth="1"/>
    <col min="4" max="4" width="10" customWidth="1"/>
    <col min="5" max="5" width="12.375" customWidth="1"/>
    <col min="6" max="6" width="18.375" customWidth="1"/>
    <col min="7" max="7" width="16.5" customWidth="1"/>
  </cols>
  <sheetData>
    <row r="1" spans="1:7" ht="36.75" customHeight="1" x14ac:dyDescent="0.15">
      <c r="A1" s="39" t="s">
        <v>14</v>
      </c>
      <c r="B1" s="39"/>
      <c r="C1" s="39"/>
      <c r="D1" s="39"/>
      <c r="E1" s="39"/>
      <c r="F1" s="39"/>
      <c r="G1" s="39"/>
    </row>
    <row r="2" spans="1:7" ht="31.5" customHeight="1" x14ac:dyDescent="0.15">
      <c r="A2" s="16" t="s">
        <v>28</v>
      </c>
      <c r="B2" s="16"/>
      <c r="C2" s="16"/>
      <c r="D2" s="16"/>
      <c r="E2" s="16"/>
      <c r="F2" s="16"/>
      <c r="G2" s="16"/>
    </row>
    <row r="3" spans="1:7" ht="21.75" customHeight="1" x14ac:dyDescent="0.15">
      <c r="A3" s="17" t="s">
        <v>59</v>
      </c>
      <c r="B3" s="17"/>
      <c r="C3" s="17"/>
      <c r="D3" s="17"/>
      <c r="E3" s="17"/>
      <c r="F3" s="17"/>
      <c r="G3" s="17"/>
    </row>
    <row r="4" spans="1:7" ht="116.25" customHeight="1" x14ac:dyDescent="0.15">
      <c r="A4" s="18" t="s">
        <v>15</v>
      </c>
      <c r="B4" s="19"/>
      <c r="C4" s="19"/>
      <c r="D4" s="19"/>
      <c r="E4" s="19"/>
      <c r="F4" s="19"/>
      <c r="G4" s="20"/>
    </row>
    <row r="5" spans="1:7" ht="21" customHeight="1" x14ac:dyDescent="0.15">
      <c r="A5" s="21" t="s">
        <v>16</v>
      </c>
      <c r="B5" s="21"/>
      <c r="C5" s="21"/>
      <c r="D5" s="21"/>
      <c r="E5" s="21"/>
      <c r="F5" s="21"/>
      <c r="G5" s="21"/>
    </row>
    <row r="6" spans="1:7" ht="29.25" customHeight="1" x14ac:dyDescent="0.15">
      <c r="A6" s="8" t="s">
        <v>3</v>
      </c>
      <c r="B6" s="22" t="s">
        <v>4</v>
      </c>
      <c r="C6" s="22"/>
      <c r="D6" s="23" t="s">
        <v>5</v>
      </c>
      <c r="E6" s="24"/>
      <c r="F6" s="9" t="s">
        <v>12</v>
      </c>
      <c r="G6" s="9" t="s">
        <v>13</v>
      </c>
    </row>
    <row r="7" spans="1:7" ht="18.75" customHeight="1" x14ac:dyDescent="0.15">
      <c r="A7" s="9">
        <v>1</v>
      </c>
      <c r="B7" s="25" t="s">
        <v>6</v>
      </c>
      <c r="C7" s="26"/>
      <c r="D7" s="23">
        <v>141702836.31999999</v>
      </c>
      <c r="E7" s="24"/>
      <c r="F7" s="10">
        <f>D7/35143.51</f>
        <v>4032.1196237939803</v>
      </c>
      <c r="G7" s="11">
        <f>D7/177628379.13</f>
        <v>0.79774885642734283</v>
      </c>
    </row>
    <row r="8" spans="1:7" ht="57" customHeight="1" x14ac:dyDescent="0.15">
      <c r="A8" s="13">
        <v>1.1000000000000001</v>
      </c>
      <c r="B8" s="27" t="s">
        <v>17</v>
      </c>
      <c r="C8" s="28"/>
      <c r="D8" s="29">
        <v>11211628.279999999</v>
      </c>
      <c r="E8" s="30"/>
      <c r="F8" s="10">
        <f>D8/35143.51</f>
        <v>319.02414642134488</v>
      </c>
      <c r="G8" s="11">
        <f t="shared" ref="G8:G23" si="0">D8/177628379.13</f>
        <v>6.3118451763806288E-2</v>
      </c>
    </row>
    <row r="9" spans="1:7" ht="18" customHeight="1" x14ac:dyDescent="0.15">
      <c r="A9" s="13">
        <v>1.2</v>
      </c>
      <c r="B9" s="31" t="s">
        <v>18</v>
      </c>
      <c r="C9" s="31"/>
      <c r="D9" s="29">
        <v>33247964.43</v>
      </c>
      <c r="E9" s="30"/>
      <c r="F9" s="10">
        <f t="shared" ref="F9:F14" si="1">D9/35143.51</f>
        <v>946.06271342845378</v>
      </c>
      <c r="G9" s="11">
        <f t="shared" si="0"/>
        <v>0.18717709744830233</v>
      </c>
    </row>
    <row r="10" spans="1:7" ht="52.5" customHeight="1" x14ac:dyDescent="0.15">
      <c r="A10" s="13">
        <v>1.3</v>
      </c>
      <c r="B10" s="27" t="s">
        <v>19</v>
      </c>
      <c r="C10" s="28"/>
      <c r="D10" s="29">
        <v>7022090.9900000002</v>
      </c>
      <c r="E10" s="30"/>
      <c r="F10" s="10">
        <f t="shared" si="1"/>
        <v>199.81188532391897</v>
      </c>
      <c r="G10" s="11">
        <f t="shared" si="0"/>
        <v>3.953248362898576E-2</v>
      </c>
    </row>
    <row r="11" spans="1:7" ht="18" customHeight="1" x14ac:dyDescent="0.15">
      <c r="A11" s="13">
        <v>1.4</v>
      </c>
      <c r="B11" s="31" t="s">
        <v>20</v>
      </c>
      <c r="C11" s="31"/>
      <c r="D11" s="29">
        <v>25810523.719999999</v>
      </c>
      <c r="E11" s="30"/>
      <c r="F11" s="10">
        <f t="shared" si="1"/>
        <v>734.43215319130036</v>
      </c>
      <c r="G11" s="11">
        <f t="shared" si="0"/>
        <v>0.14530630660717891</v>
      </c>
    </row>
    <row r="12" spans="1:7" ht="18" customHeight="1" x14ac:dyDescent="0.15">
      <c r="A12" s="13">
        <v>1.5</v>
      </c>
      <c r="B12" s="31" t="s">
        <v>21</v>
      </c>
      <c r="C12" s="31"/>
      <c r="D12" s="29">
        <v>7507891.6699999999</v>
      </c>
      <c r="E12" s="30"/>
      <c r="F12" s="10">
        <f t="shared" si="1"/>
        <v>213.63522510984245</v>
      </c>
      <c r="G12" s="11">
        <f t="shared" si="0"/>
        <v>4.2267410797602545E-2</v>
      </c>
    </row>
    <row r="13" spans="1:7" ht="29.25" customHeight="1" x14ac:dyDescent="0.15">
      <c r="A13" s="13">
        <v>1.6</v>
      </c>
      <c r="B13" s="34" t="s">
        <v>22</v>
      </c>
      <c r="C13" s="35"/>
      <c r="D13" s="36">
        <v>0</v>
      </c>
      <c r="E13" s="37"/>
      <c r="F13" s="10">
        <f t="shared" si="1"/>
        <v>0</v>
      </c>
      <c r="G13" s="11">
        <f t="shared" si="0"/>
        <v>0</v>
      </c>
    </row>
    <row r="14" spans="1:7" ht="27.75" customHeight="1" x14ac:dyDescent="0.15">
      <c r="A14" s="13">
        <v>1.7</v>
      </c>
      <c r="B14" s="38" t="s">
        <v>23</v>
      </c>
      <c r="C14" s="38"/>
      <c r="D14" s="29">
        <f>D7-D8-D9-D10-D11-D12</f>
        <v>56902737.229999989</v>
      </c>
      <c r="E14" s="30"/>
      <c r="F14" s="10">
        <f t="shared" si="1"/>
        <v>1619.1535003191198</v>
      </c>
      <c r="G14" s="11">
        <f t="shared" si="0"/>
        <v>0.320347106181467</v>
      </c>
    </row>
    <row r="15" spans="1:7" ht="18" customHeight="1" x14ac:dyDescent="0.15">
      <c r="A15" s="9">
        <v>2</v>
      </c>
      <c r="B15" s="42" t="s">
        <v>7</v>
      </c>
      <c r="C15" s="42"/>
      <c r="D15" s="23">
        <v>18077887.609999999</v>
      </c>
      <c r="E15" s="24"/>
      <c r="F15" s="10">
        <f t="shared" ref="F15:F23" si="2">D15/35143.51</f>
        <v>514.40187989190599</v>
      </c>
      <c r="G15" s="11">
        <f t="shared" si="0"/>
        <v>0.10177364505910075</v>
      </c>
    </row>
    <row r="16" spans="1:7" ht="18" customHeight="1" x14ac:dyDescent="0.15">
      <c r="A16" s="13">
        <v>2.1</v>
      </c>
      <c r="B16" s="32" t="s">
        <v>24</v>
      </c>
      <c r="C16" s="33"/>
      <c r="D16" s="23">
        <v>9677428.9199999999</v>
      </c>
      <c r="E16" s="24"/>
      <c r="F16" s="10">
        <f t="shared" si="2"/>
        <v>275.36887806596434</v>
      </c>
      <c r="G16" s="11">
        <f t="shared" si="0"/>
        <v>5.4481322001578521E-2</v>
      </c>
    </row>
    <row r="17" spans="1:7" ht="18" customHeight="1" x14ac:dyDescent="0.15">
      <c r="A17" s="13">
        <v>2.2000000000000002</v>
      </c>
      <c r="B17" s="32" t="s">
        <v>25</v>
      </c>
      <c r="C17" s="33"/>
      <c r="D17" s="23">
        <f>D15-D16</f>
        <v>8400458.6899999995</v>
      </c>
      <c r="E17" s="24"/>
      <c r="F17" s="10">
        <f t="shared" si="2"/>
        <v>239.03300182594165</v>
      </c>
      <c r="G17" s="11">
        <f t="shared" si="0"/>
        <v>4.7292323057522234E-2</v>
      </c>
    </row>
    <row r="18" spans="1:7" ht="18" customHeight="1" x14ac:dyDescent="0.15">
      <c r="A18" s="9">
        <v>3</v>
      </c>
      <c r="B18" s="42" t="s">
        <v>8</v>
      </c>
      <c r="C18" s="42"/>
      <c r="D18" s="23">
        <v>1699620.72</v>
      </c>
      <c r="E18" s="24"/>
      <c r="F18" s="10">
        <f t="shared" si="2"/>
        <v>48.36229278179669</v>
      </c>
      <c r="G18" s="11">
        <f t="shared" si="0"/>
        <v>9.5684075276963876E-3</v>
      </c>
    </row>
    <row r="19" spans="1:7" ht="18" customHeight="1" x14ac:dyDescent="0.15">
      <c r="A19" s="9">
        <v>4</v>
      </c>
      <c r="B19" s="42" t="s">
        <v>9</v>
      </c>
      <c r="C19" s="42"/>
      <c r="D19" s="23">
        <v>0</v>
      </c>
      <c r="E19" s="24"/>
      <c r="F19" s="10">
        <f t="shared" si="2"/>
        <v>0</v>
      </c>
      <c r="G19" s="11">
        <f t="shared" si="0"/>
        <v>0</v>
      </c>
    </row>
    <row r="20" spans="1:7" ht="31.5" customHeight="1" x14ac:dyDescent="0.15">
      <c r="A20" s="9">
        <v>5</v>
      </c>
      <c r="B20" s="40" t="s">
        <v>26</v>
      </c>
      <c r="C20" s="41"/>
      <c r="D20" s="23">
        <f>D7+D15+D18+D19</f>
        <v>161480344.65000001</v>
      </c>
      <c r="E20" s="24"/>
      <c r="F20" s="10">
        <f t="shared" si="2"/>
        <v>4594.8837964676832</v>
      </c>
      <c r="G20" s="11">
        <f t="shared" si="0"/>
        <v>0.90909090901414014</v>
      </c>
    </row>
    <row r="21" spans="1:7" ht="18" customHeight="1" x14ac:dyDescent="0.15">
      <c r="A21" s="9">
        <v>6</v>
      </c>
      <c r="B21" s="42" t="s">
        <v>10</v>
      </c>
      <c r="C21" s="42"/>
      <c r="D21" s="23">
        <v>16148034.48</v>
      </c>
      <c r="E21" s="24"/>
      <c r="F21" s="10">
        <f t="shared" si="2"/>
        <v>459.48838007358967</v>
      </c>
      <c r="G21" s="11">
        <f t="shared" si="0"/>
        <v>9.0909090985859975E-2</v>
      </c>
    </row>
    <row r="22" spans="1:7" ht="18" customHeight="1" x14ac:dyDescent="0.15">
      <c r="A22" s="9">
        <v>7</v>
      </c>
      <c r="B22" s="42" t="s">
        <v>11</v>
      </c>
      <c r="C22" s="42"/>
      <c r="D22" s="23">
        <f>D20+D21</f>
        <v>177628379.13</v>
      </c>
      <c r="E22" s="24"/>
      <c r="F22" s="10">
        <f t="shared" si="2"/>
        <v>5054.3721765412729</v>
      </c>
      <c r="G22" s="11">
        <f t="shared" si="0"/>
        <v>1</v>
      </c>
    </row>
    <row r="23" spans="1:7" ht="18" customHeight="1" x14ac:dyDescent="0.15">
      <c r="A23" s="14">
        <v>8</v>
      </c>
      <c r="B23" s="32" t="s">
        <v>27</v>
      </c>
      <c r="C23" s="33"/>
      <c r="D23" s="23">
        <v>35686552.740000002</v>
      </c>
      <c r="E23" s="24"/>
      <c r="F23" s="10">
        <f t="shared" si="2"/>
        <v>1015.4521486328485</v>
      </c>
      <c r="G23" s="11">
        <f t="shared" si="0"/>
        <v>0.20090569375675191</v>
      </c>
    </row>
    <row r="24" spans="1:7" ht="15" x14ac:dyDescent="0.25">
      <c r="A24" s="12"/>
      <c r="B24" s="12"/>
      <c r="C24" s="12"/>
      <c r="D24" s="12"/>
      <c r="E24" s="12"/>
      <c r="F24" s="12"/>
      <c r="G24" s="12"/>
    </row>
  </sheetData>
  <mergeCells count="41">
    <mergeCell ref="A1:G1"/>
    <mergeCell ref="B23:C23"/>
    <mergeCell ref="D23:E2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5:C15"/>
    <mergeCell ref="D15:E15"/>
    <mergeCell ref="B16:C16"/>
    <mergeCell ref="D16:E16"/>
    <mergeCell ref="B13:C13"/>
    <mergeCell ref="D13:E13"/>
    <mergeCell ref="B14:C14"/>
    <mergeCell ref="D14:E14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2:G2"/>
    <mergeCell ref="A3:G3"/>
    <mergeCell ref="A4:G4"/>
    <mergeCell ref="A5:G5"/>
    <mergeCell ref="B6:C6"/>
    <mergeCell ref="D6:E6"/>
  </mergeCells>
  <phoneticPr fontId="6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activeCell="B7" sqref="B7"/>
    </sheetView>
  </sheetViews>
  <sheetFormatPr defaultColWidth="9" defaultRowHeight="13.5" x14ac:dyDescent="0.15"/>
  <cols>
    <col min="1" max="1" width="6.75" customWidth="1"/>
    <col min="2" max="2" width="25.5" customWidth="1"/>
    <col min="3" max="3" width="6.375" customWidth="1"/>
    <col min="4" max="4" width="10.375" customWidth="1"/>
    <col min="5" max="5" width="10" customWidth="1"/>
    <col min="6" max="6" width="12.75" customWidth="1"/>
    <col min="7" max="7" width="14" customWidth="1"/>
  </cols>
  <sheetData>
    <row r="1" spans="1:7" ht="42" customHeight="1" x14ac:dyDescent="0.15">
      <c r="A1" s="39" t="s">
        <v>61</v>
      </c>
      <c r="B1" s="39"/>
      <c r="C1" s="39"/>
      <c r="D1" s="39"/>
      <c r="E1" s="39"/>
      <c r="F1" s="39"/>
      <c r="G1" s="39"/>
    </row>
    <row r="2" spans="1:7" ht="39" customHeight="1" x14ac:dyDescent="0.15">
      <c r="A2" s="43" t="s">
        <v>58</v>
      </c>
      <c r="B2" s="43"/>
      <c r="C2" s="43"/>
      <c r="D2" s="43"/>
      <c r="E2" s="43"/>
      <c r="F2" s="43"/>
      <c r="G2" s="43"/>
    </row>
    <row r="3" spans="1:7" ht="28.5" customHeight="1" x14ac:dyDescent="0.15">
      <c r="A3" s="44" t="s">
        <v>60</v>
      </c>
      <c r="B3" s="44"/>
      <c r="C3" s="44"/>
      <c r="D3" s="44"/>
      <c r="E3" s="44"/>
      <c r="F3" s="44"/>
      <c r="G3" s="44"/>
    </row>
    <row r="4" spans="1:7" ht="31.5" customHeight="1" x14ac:dyDescent="0.15">
      <c r="A4" s="1" t="s">
        <v>29</v>
      </c>
      <c r="B4" s="1" t="s">
        <v>30</v>
      </c>
      <c r="C4" s="1" t="s">
        <v>31</v>
      </c>
      <c r="D4" s="1" t="s">
        <v>32</v>
      </c>
      <c r="E4" s="1" t="s">
        <v>33</v>
      </c>
      <c r="F4" s="1" t="s">
        <v>34</v>
      </c>
      <c r="G4" s="2" t="s">
        <v>37</v>
      </c>
    </row>
    <row r="5" spans="1:7" ht="21" customHeight="1" x14ac:dyDescent="0.15">
      <c r="A5" s="1">
        <v>1</v>
      </c>
      <c r="B5" s="3" t="s">
        <v>38</v>
      </c>
      <c r="C5" s="4" t="s">
        <v>35</v>
      </c>
      <c r="D5" s="5">
        <v>275966.33</v>
      </c>
      <c r="E5" s="5">
        <v>105</v>
      </c>
      <c r="F5" s="6">
        <f>D5*E5</f>
        <v>28976464.650000002</v>
      </c>
      <c r="G5" s="7">
        <f>F5/35143.51</f>
        <v>824.51822968166812</v>
      </c>
    </row>
    <row r="6" spans="1:7" ht="23.25" customHeight="1" x14ac:dyDescent="0.15">
      <c r="A6" s="1">
        <v>2</v>
      </c>
      <c r="B6" s="3" t="s">
        <v>39</v>
      </c>
      <c r="C6" s="4" t="s">
        <v>0</v>
      </c>
      <c r="D6" s="5">
        <v>1821.51</v>
      </c>
      <c r="E6" s="5">
        <v>420.53</v>
      </c>
      <c r="F6" s="6">
        <f>D6*E6</f>
        <v>765999.60029999993</v>
      </c>
      <c r="G6" s="7">
        <f t="shared" ref="G6:G23" si="0">F6/35143.51</f>
        <v>21.796331678309876</v>
      </c>
    </row>
    <row r="7" spans="1:7" ht="21.75" customHeight="1" x14ac:dyDescent="0.15">
      <c r="A7" s="1">
        <v>3</v>
      </c>
      <c r="B7" s="3" t="s">
        <v>40</v>
      </c>
      <c r="C7" s="4" t="s">
        <v>0</v>
      </c>
      <c r="D7" s="5">
        <v>2598.0300000000002</v>
      </c>
      <c r="E7" s="5">
        <v>454.86</v>
      </c>
      <c r="F7" s="6">
        <f t="shared" ref="F7:F23" si="1">D7*E7</f>
        <v>1181739.9258000001</v>
      </c>
      <c r="G7" s="7">
        <f t="shared" si="0"/>
        <v>33.626121175716371</v>
      </c>
    </row>
    <row r="8" spans="1:7" ht="23.25" customHeight="1" x14ac:dyDescent="0.15">
      <c r="A8" s="1">
        <v>4</v>
      </c>
      <c r="B8" s="3" t="s">
        <v>41</v>
      </c>
      <c r="C8" s="4" t="s">
        <v>1</v>
      </c>
      <c r="D8" s="5">
        <v>9189.73</v>
      </c>
      <c r="E8" s="5">
        <v>260.39999999999998</v>
      </c>
      <c r="F8" s="6">
        <f t="shared" si="1"/>
        <v>2393005.6919999998</v>
      </c>
      <c r="G8" s="7">
        <f t="shared" si="0"/>
        <v>68.092392934001182</v>
      </c>
    </row>
    <row r="9" spans="1:7" ht="23.25" customHeight="1" x14ac:dyDescent="0.15">
      <c r="A9" s="1">
        <v>5</v>
      </c>
      <c r="B9" s="3" t="s">
        <v>42</v>
      </c>
      <c r="C9" s="4" t="s">
        <v>1</v>
      </c>
      <c r="D9" s="5">
        <v>5249.19</v>
      </c>
      <c r="E9" s="5">
        <v>111.74</v>
      </c>
      <c r="F9" s="6">
        <f t="shared" si="1"/>
        <v>586544.4905999999</v>
      </c>
      <c r="G9" s="7">
        <f t="shared" si="0"/>
        <v>16.689980329227215</v>
      </c>
    </row>
    <row r="10" spans="1:7" ht="23.25" customHeight="1" x14ac:dyDescent="0.15">
      <c r="A10" s="1">
        <v>6</v>
      </c>
      <c r="B10" s="3" t="s">
        <v>43</v>
      </c>
      <c r="C10" s="4" t="s">
        <v>36</v>
      </c>
      <c r="D10" s="5">
        <v>1141.97</v>
      </c>
      <c r="E10" s="5">
        <v>257.47000000000003</v>
      </c>
      <c r="F10" s="6">
        <f t="shared" si="1"/>
        <v>294023.01590000006</v>
      </c>
      <c r="G10" s="7">
        <f t="shared" si="0"/>
        <v>8.3663531588051399</v>
      </c>
    </row>
    <row r="11" spans="1:7" ht="22.5" customHeight="1" x14ac:dyDescent="0.15">
      <c r="A11" s="1">
        <v>7</v>
      </c>
      <c r="B11" s="3" t="s">
        <v>44</v>
      </c>
      <c r="C11" s="4" t="s">
        <v>2</v>
      </c>
      <c r="D11" s="5">
        <v>115.14</v>
      </c>
      <c r="E11" s="5">
        <v>1293.0699999999899</v>
      </c>
      <c r="F11" s="6">
        <f t="shared" si="1"/>
        <v>148884.07979999884</v>
      </c>
      <c r="G11" s="7">
        <f t="shared" si="0"/>
        <v>4.2364601543784</v>
      </c>
    </row>
    <row r="12" spans="1:7" ht="30" customHeight="1" x14ac:dyDescent="0.15">
      <c r="A12" s="1">
        <v>8</v>
      </c>
      <c r="B12" s="3" t="s">
        <v>45</v>
      </c>
      <c r="C12" s="4" t="s">
        <v>2</v>
      </c>
      <c r="D12" s="5">
        <v>3426.2561000000001</v>
      </c>
      <c r="E12" s="5">
        <v>445.42</v>
      </c>
      <c r="F12" s="6">
        <f t="shared" si="1"/>
        <v>1526122.9920620001</v>
      </c>
      <c r="G12" s="7">
        <f t="shared" si="0"/>
        <v>43.425457276805872</v>
      </c>
    </row>
    <row r="13" spans="1:7" ht="30" customHeight="1" x14ac:dyDescent="0.15">
      <c r="A13" s="1">
        <v>9</v>
      </c>
      <c r="B13" s="3" t="s">
        <v>46</v>
      </c>
      <c r="C13" s="4" t="s">
        <v>2</v>
      </c>
      <c r="D13" s="5">
        <v>1239.4665</v>
      </c>
      <c r="E13" s="5">
        <v>484.89999999999901</v>
      </c>
      <c r="F13" s="6">
        <f t="shared" si="1"/>
        <v>601017.30584999872</v>
      </c>
      <c r="G13" s="7">
        <f t="shared" si="0"/>
        <v>17.101800754961548</v>
      </c>
    </row>
    <row r="14" spans="1:7" ht="30" customHeight="1" x14ac:dyDescent="0.15">
      <c r="A14" s="1">
        <v>10</v>
      </c>
      <c r="B14" s="3" t="s">
        <v>47</v>
      </c>
      <c r="C14" s="4" t="s">
        <v>2</v>
      </c>
      <c r="D14" s="5">
        <v>2266.9886000000001</v>
      </c>
      <c r="E14" s="5">
        <v>608.48</v>
      </c>
      <c r="F14" s="6">
        <f t="shared" si="1"/>
        <v>1379417.2233280002</v>
      </c>
      <c r="G14" s="7">
        <f t="shared" si="0"/>
        <v>39.250980432176526</v>
      </c>
    </row>
    <row r="15" spans="1:7" ht="30" customHeight="1" x14ac:dyDescent="0.15">
      <c r="A15" s="1">
        <v>11</v>
      </c>
      <c r="B15" s="3" t="s">
        <v>48</v>
      </c>
      <c r="C15" s="4" t="s">
        <v>2</v>
      </c>
      <c r="D15" s="5">
        <v>5826.7889999999898</v>
      </c>
      <c r="E15" s="5">
        <v>705.46</v>
      </c>
      <c r="F15" s="6">
        <f t="shared" si="1"/>
        <v>4110566.567939993</v>
      </c>
      <c r="G15" s="7">
        <f t="shared" si="0"/>
        <v>116.96516847463423</v>
      </c>
    </row>
    <row r="16" spans="1:7" ht="30" customHeight="1" x14ac:dyDescent="0.15">
      <c r="A16" s="1">
        <v>12</v>
      </c>
      <c r="B16" s="15" t="s">
        <v>49</v>
      </c>
      <c r="C16" s="4" t="s">
        <v>2</v>
      </c>
      <c r="D16" s="5">
        <v>201</v>
      </c>
      <c r="E16" s="5">
        <v>811.88</v>
      </c>
      <c r="F16" s="6">
        <f t="shared" si="1"/>
        <v>163187.88</v>
      </c>
      <c r="G16" s="7">
        <f t="shared" si="0"/>
        <v>4.6434712981145028</v>
      </c>
    </row>
    <row r="17" spans="1:7" ht="24" customHeight="1" x14ac:dyDescent="0.15">
      <c r="A17" s="1">
        <v>13</v>
      </c>
      <c r="B17" s="5" t="s">
        <v>50</v>
      </c>
      <c r="C17" s="4" t="s">
        <v>2</v>
      </c>
      <c r="D17" s="5">
        <v>242.4</v>
      </c>
      <c r="E17" s="5">
        <v>280.70999999999901</v>
      </c>
      <c r="F17" s="6">
        <f t="shared" si="1"/>
        <v>68044.103999999759</v>
      </c>
      <c r="G17" s="7">
        <f t="shared" si="0"/>
        <v>1.9361783726212822</v>
      </c>
    </row>
    <row r="18" spans="1:7" ht="38.1" customHeight="1" x14ac:dyDescent="0.15">
      <c r="A18" s="1">
        <v>14</v>
      </c>
      <c r="B18" s="15" t="s">
        <v>51</v>
      </c>
      <c r="C18" s="4" t="s">
        <v>2</v>
      </c>
      <c r="D18" s="5">
        <v>5752.9013999999897</v>
      </c>
      <c r="E18" s="5">
        <v>305.99</v>
      </c>
      <c r="F18" s="6">
        <f t="shared" si="1"/>
        <v>1760330.299385997</v>
      </c>
      <c r="G18" s="7">
        <f t="shared" si="0"/>
        <v>50.089769046574943</v>
      </c>
    </row>
    <row r="19" spans="1:7" ht="32.1" customHeight="1" x14ac:dyDescent="0.15">
      <c r="A19" s="1">
        <v>15</v>
      </c>
      <c r="B19" s="15" t="s">
        <v>52</v>
      </c>
      <c r="C19" s="4" t="s">
        <v>2</v>
      </c>
      <c r="D19" s="5">
        <v>8161.3738999999896</v>
      </c>
      <c r="E19" s="5">
        <v>459.39999999999901</v>
      </c>
      <c r="F19" s="6">
        <f t="shared" si="1"/>
        <v>3749335.1696599871</v>
      </c>
      <c r="G19" s="7">
        <f t="shared" si="0"/>
        <v>106.6864171979403</v>
      </c>
    </row>
    <row r="20" spans="1:7" ht="36" customHeight="1" x14ac:dyDescent="0.15">
      <c r="A20" s="1">
        <v>16</v>
      </c>
      <c r="B20" s="15" t="s">
        <v>53</v>
      </c>
      <c r="C20" s="4" t="s">
        <v>2</v>
      </c>
      <c r="D20" s="5">
        <v>6232.8190999999897</v>
      </c>
      <c r="E20" s="5">
        <v>594.95000000000005</v>
      </c>
      <c r="F20" s="6">
        <f t="shared" si="1"/>
        <v>3708215.7235449944</v>
      </c>
      <c r="G20" s="7">
        <f t="shared" si="0"/>
        <v>105.51637339426239</v>
      </c>
    </row>
    <row r="21" spans="1:7" ht="33" customHeight="1" x14ac:dyDescent="0.15">
      <c r="A21" s="1">
        <v>17</v>
      </c>
      <c r="B21" s="15" t="s">
        <v>54</v>
      </c>
      <c r="C21" s="4" t="s">
        <v>2</v>
      </c>
      <c r="D21" s="5">
        <v>829.65769999999895</v>
      </c>
      <c r="E21" s="5">
        <v>1121.95</v>
      </c>
      <c r="F21" s="6">
        <f t="shared" si="1"/>
        <v>930834.45651499892</v>
      </c>
      <c r="G21" s="7">
        <f t="shared" si="0"/>
        <v>26.486667282664676</v>
      </c>
    </row>
    <row r="22" spans="1:7" ht="33" customHeight="1" x14ac:dyDescent="0.15">
      <c r="A22" s="1">
        <v>18</v>
      </c>
      <c r="B22" s="15" t="s">
        <v>55</v>
      </c>
      <c r="C22" s="4" t="s">
        <v>2</v>
      </c>
      <c r="D22" s="5">
        <v>683.70150000000001</v>
      </c>
      <c r="E22" s="5">
        <v>196</v>
      </c>
      <c r="F22" s="6">
        <f t="shared" si="1"/>
        <v>134005.49400000001</v>
      </c>
      <c r="G22" s="7">
        <f t="shared" si="0"/>
        <v>3.8130936266753093</v>
      </c>
    </row>
    <row r="23" spans="1:7" ht="33" customHeight="1" x14ac:dyDescent="0.15">
      <c r="A23" s="1">
        <v>19</v>
      </c>
      <c r="B23" s="15" t="s">
        <v>56</v>
      </c>
      <c r="C23" s="4" t="s">
        <v>2</v>
      </c>
      <c r="D23" s="5">
        <v>457.07400000000001</v>
      </c>
      <c r="E23" s="5">
        <v>266.00999999999902</v>
      </c>
      <c r="F23" s="6">
        <f t="shared" si="1"/>
        <v>121586.25473999955</v>
      </c>
      <c r="G23" s="7">
        <f t="shared" si="0"/>
        <v>3.4597072045450084</v>
      </c>
    </row>
    <row r="24" spans="1:7" ht="15" x14ac:dyDescent="0.25">
      <c r="A24" s="12" t="s">
        <v>57</v>
      </c>
      <c r="B24" s="12"/>
      <c r="C24" s="12"/>
      <c r="D24" s="12"/>
      <c r="E24" s="12"/>
      <c r="F24" s="12"/>
      <c r="G24" s="12"/>
    </row>
  </sheetData>
  <mergeCells count="3">
    <mergeCell ref="A2:G2"/>
    <mergeCell ref="A3:G3"/>
    <mergeCell ref="A1:G1"/>
  </mergeCells>
  <phoneticPr fontId="6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表2消耗量表</vt:lpstr>
      <vt:lpstr>表1指标分析表!Print_Area</vt:lpstr>
      <vt:lpstr>表2消耗量表!Print_Area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2019-09-20T01:26:53Z</cp:lastPrinted>
  <dcterms:created xsi:type="dcterms:W3CDTF">2006-09-16T00:00:00Z</dcterms:created>
  <dcterms:modified xsi:type="dcterms:W3CDTF">2019-09-20T01:26:58Z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