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2320" windowHeight="9375" activeTab="1"/>
  </bookViews>
  <sheets>
    <sheet name="表1指标分析表" sheetId="4" r:id="rId1"/>
    <sheet name="表2主要材料耗用量" sheetId="2" r:id="rId2"/>
  </sheets>
  <definedNames>
    <definedName name="_xlnm.Print_Area" localSheetId="0">表1指标分析表!$A$1:$G$17</definedName>
    <definedName name="_xlnm.Print_Area" localSheetId="1">表2主要材料耗用量!$A$1:$E$24</definedName>
  </definedNames>
  <calcPr calcId="144525"/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D11" i="2"/>
  <c r="E11" i="2" s="1"/>
  <c r="E10" i="2"/>
  <c r="D9" i="2"/>
  <c r="E9" i="2" s="1"/>
  <c r="E8" i="2"/>
  <c r="E7" i="2"/>
  <c r="D6" i="2"/>
  <c r="E6" i="2" s="1"/>
  <c r="E5" i="2"/>
  <c r="G17" i="4"/>
  <c r="F17" i="4"/>
  <c r="G16" i="4"/>
  <c r="F16" i="4"/>
  <c r="G15" i="4"/>
  <c r="F15" i="4"/>
  <c r="G13" i="4"/>
  <c r="F13" i="4"/>
  <c r="D12" i="4"/>
  <c r="G12" i="4" s="1"/>
  <c r="G11" i="4"/>
  <c r="F11" i="4"/>
  <c r="G10" i="4"/>
  <c r="F10" i="4"/>
  <c r="G9" i="4"/>
  <c r="F9" i="4"/>
  <c r="G8" i="4"/>
  <c r="F8" i="4"/>
  <c r="D7" i="4"/>
  <c r="F7" i="4" s="1"/>
  <c r="F12" i="4" l="1"/>
  <c r="G7" i="4"/>
  <c r="D14" i="4"/>
  <c r="G14" i="4" l="1"/>
  <c r="F14" i="4"/>
</calcChain>
</file>

<file path=xl/sharedStrings.xml><?xml version="1.0" encoding="utf-8"?>
<sst xmlns="http://schemas.openxmlformats.org/spreadsheetml/2006/main" count="67" uniqueCount="58">
  <si>
    <t>m3</t>
  </si>
  <si>
    <t>t</t>
  </si>
  <si>
    <t>m</t>
  </si>
  <si>
    <t>178.695</t>
  </si>
  <si>
    <t>13.585</t>
  </si>
  <si>
    <t>1031.415</t>
  </si>
  <si>
    <t>32330</t>
  </si>
  <si>
    <t>m2</t>
  </si>
  <si>
    <t>13713</t>
  </si>
  <si>
    <t>3751.55</t>
  </si>
  <si>
    <t>1275.75</t>
  </si>
  <si>
    <t>注：单位消耗量是根据每个项目总建筑面积或长度确定，根据项目实际进行填写</t>
  </si>
  <si>
    <r>
      <rPr>
        <sz val="12"/>
        <color indexed="8"/>
        <rFont val="宋体"/>
        <family val="3"/>
        <charset val="134"/>
      </rPr>
      <t>序号</t>
    </r>
  </si>
  <si>
    <r>
      <rPr>
        <sz val="12"/>
        <color indexed="8"/>
        <rFont val="宋体"/>
        <family val="3"/>
        <charset val="134"/>
      </rPr>
      <t>材料名称</t>
    </r>
  </si>
  <si>
    <r>
      <rPr>
        <sz val="12"/>
        <color indexed="8"/>
        <rFont val="宋体"/>
        <family val="3"/>
        <charset val="134"/>
      </rPr>
      <t>单位</t>
    </r>
  </si>
  <si>
    <r>
      <rPr>
        <sz val="12"/>
        <color indexed="8"/>
        <rFont val="宋体"/>
        <family val="3"/>
        <charset val="134"/>
      </rPr>
      <t>数量</t>
    </r>
  </si>
  <si>
    <r>
      <rPr>
        <sz val="12"/>
        <color indexed="8"/>
        <rFont val="宋体"/>
        <family val="3"/>
        <charset val="134"/>
      </rPr>
      <t>砂</t>
    </r>
  </si>
  <si>
    <r>
      <rPr>
        <sz val="12"/>
        <color indexed="8"/>
        <rFont val="宋体"/>
        <family val="3"/>
        <charset val="134"/>
      </rPr>
      <t>石</t>
    </r>
  </si>
  <si>
    <r>
      <rPr>
        <sz val="12"/>
        <color indexed="8"/>
        <rFont val="宋体"/>
        <family val="3"/>
        <charset val="134"/>
      </rPr>
      <t>砌块</t>
    </r>
  </si>
  <si>
    <r>
      <rPr>
        <sz val="12"/>
        <color indexed="8"/>
        <rFont val="宋体"/>
        <family val="3"/>
        <charset val="134"/>
      </rPr>
      <t>商品混凝土</t>
    </r>
  </si>
  <si>
    <r>
      <rPr>
        <sz val="12"/>
        <color indexed="8"/>
        <rFont val="宋体"/>
        <family val="3"/>
        <charset val="134"/>
      </rPr>
      <t>钢筋</t>
    </r>
  </si>
  <si>
    <r>
      <rPr>
        <sz val="12"/>
        <color indexed="8"/>
        <rFont val="宋体"/>
        <family val="3"/>
        <charset val="134"/>
      </rPr>
      <t>承插式钢筋混凝土管Ⅱ级</t>
    </r>
  </si>
  <si>
    <r>
      <rPr>
        <sz val="11"/>
        <rFont val="宋体"/>
        <family val="3"/>
        <charset val="134"/>
      </rPr>
      <t>宫粉紫荆</t>
    </r>
  </si>
  <si>
    <r>
      <rPr>
        <sz val="11"/>
        <rFont val="宋体"/>
        <family val="3"/>
        <charset val="134"/>
      </rPr>
      <t>株</t>
    </r>
  </si>
  <si>
    <r>
      <rPr>
        <sz val="11"/>
        <rFont val="宋体"/>
        <family val="3"/>
        <charset val="134"/>
      </rPr>
      <t>美丽异木棉</t>
    </r>
  </si>
  <si>
    <r>
      <rPr>
        <sz val="11"/>
        <rFont val="宋体"/>
        <family val="3"/>
        <charset val="134"/>
      </rPr>
      <t>勒杜鹃（球型）</t>
    </r>
  </si>
  <si>
    <r>
      <rPr>
        <sz val="11"/>
        <rFont val="宋体"/>
        <family val="3"/>
        <charset val="134"/>
      </rPr>
      <t>丛</t>
    </r>
  </si>
  <si>
    <r>
      <rPr>
        <sz val="11"/>
        <rFont val="宋体"/>
        <family val="3"/>
        <charset val="134"/>
      </rPr>
      <t>软枝黄婵</t>
    </r>
  </si>
  <si>
    <r>
      <rPr>
        <sz val="11"/>
        <rFont val="宋体"/>
        <family val="3"/>
        <charset val="134"/>
      </rPr>
      <t>马尼拉草</t>
    </r>
  </si>
  <si>
    <r>
      <rPr>
        <sz val="11"/>
        <rFont val="宋体"/>
        <family val="3"/>
        <charset val="134"/>
      </rPr>
      <t>勒杜鹃（爬藤）</t>
    </r>
  </si>
  <si>
    <r>
      <rPr>
        <sz val="11"/>
        <rFont val="宋体"/>
        <family val="3"/>
        <charset val="134"/>
      </rPr>
      <t>水生美人蕉</t>
    </r>
  </si>
  <si>
    <r>
      <rPr>
        <sz val="12"/>
        <color indexed="8"/>
        <rFont val="宋体"/>
        <family val="3"/>
        <charset val="134"/>
      </rPr>
      <t>内肋增强聚乙烯</t>
    </r>
    <r>
      <rPr>
        <sz val="12"/>
        <color indexed="8"/>
        <rFont val="Times New Roman"/>
        <family val="1"/>
      </rPr>
      <t>(PE)</t>
    </r>
    <r>
      <rPr>
        <sz val="12"/>
        <color indexed="8"/>
        <rFont val="宋体"/>
        <family val="3"/>
        <charset val="134"/>
      </rPr>
      <t>螺旋波纹管</t>
    </r>
  </si>
  <si>
    <r>
      <rPr>
        <sz val="11"/>
        <color theme="1"/>
        <rFont val="宋体"/>
        <family val="3"/>
        <charset val="134"/>
      </rPr>
      <t>焊接钢管</t>
    </r>
  </si>
  <si>
    <r>
      <rPr>
        <b/>
        <sz val="14"/>
        <color indexed="8"/>
        <rFont val="宋体"/>
        <family val="3"/>
        <charset val="134"/>
      </rPr>
      <t>工程造价分析</t>
    </r>
  </si>
  <si>
    <r>
      <rPr>
        <b/>
        <sz val="12"/>
        <color indexed="63"/>
        <rFont val="宋体"/>
        <family val="3"/>
        <charset val="134"/>
      </rPr>
      <t>序号</t>
    </r>
  </si>
  <si>
    <r>
      <rPr>
        <b/>
        <sz val="12"/>
        <color indexed="63"/>
        <rFont val="宋体"/>
        <family val="3"/>
        <charset val="134"/>
      </rPr>
      <t>费用名称</t>
    </r>
  </si>
  <si>
    <r>
      <rPr>
        <b/>
        <sz val="12"/>
        <color indexed="63"/>
        <rFont val="宋体"/>
        <family val="3"/>
        <charset val="134"/>
      </rPr>
      <t>金额（元）</t>
    </r>
  </si>
  <si>
    <r>
      <rPr>
        <b/>
        <sz val="12"/>
        <color indexed="63"/>
        <rFont val="宋体"/>
        <family val="3"/>
        <charset val="134"/>
      </rPr>
      <t>建筑安装工程</t>
    </r>
  </si>
  <si>
    <r>
      <rPr>
        <sz val="12"/>
        <color indexed="63"/>
        <rFont val="宋体"/>
        <family val="3"/>
        <charset val="134"/>
      </rPr>
      <t>市政工程</t>
    </r>
  </si>
  <si>
    <r>
      <rPr>
        <b/>
        <sz val="12"/>
        <color indexed="63"/>
        <rFont val="宋体"/>
        <family val="3"/>
        <charset val="134"/>
      </rPr>
      <t>措施项目费</t>
    </r>
  </si>
  <si>
    <r>
      <rPr>
        <b/>
        <sz val="12"/>
        <color indexed="63"/>
        <rFont val="宋体"/>
        <family val="3"/>
        <charset val="134"/>
      </rPr>
      <t>其他项目费</t>
    </r>
  </si>
  <si>
    <r>
      <rPr>
        <b/>
        <sz val="12"/>
        <color indexed="63"/>
        <rFont val="宋体"/>
        <family val="3"/>
        <charset val="134"/>
      </rPr>
      <t>税金</t>
    </r>
  </si>
  <si>
    <r>
      <rPr>
        <b/>
        <sz val="12"/>
        <color indexed="63"/>
        <rFont val="宋体"/>
        <family val="3"/>
        <charset val="134"/>
      </rPr>
      <t>单方造价
（元</t>
    </r>
    <r>
      <rPr>
        <b/>
        <sz val="12"/>
        <color indexed="63"/>
        <rFont val="Times New Roman"/>
        <family val="1"/>
      </rPr>
      <t>/m</t>
    </r>
    <r>
      <rPr>
        <b/>
        <sz val="12"/>
        <color indexed="63"/>
        <rFont val="宋体"/>
        <family val="3"/>
        <charset val="134"/>
      </rPr>
      <t>）</t>
    </r>
  </si>
  <si>
    <r>
      <rPr>
        <b/>
        <sz val="12"/>
        <color indexed="63"/>
        <rFont val="宋体"/>
        <family val="3"/>
        <charset val="134"/>
      </rPr>
      <t>占总造价
比例（</t>
    </r>
    <r>
      <rPr>
        <b/>
        <sz val="12"/>
        <color indexed="63"/>
        <rFont val="Times New Roman"/>
        <family val="1"/>
      </rPr>
      <t>%</t>
    </r>
    <r>
      <rPr>
        <b/>
        <sz val="12"/>
        <color indexed="63"/>
        <rFont val="宋体"/>
        <family val="3"/>
        <charset val="134"/>
      </rPr>
      <t>）</t>
    </r>
  </si>
  <si>
    <r>
      <rPr>
        <b/>
        <sz val="11"/>
        <color indexed="8"/>
        <rFont val="宋体"/>
        <family val="3"/>
        <charset val="134"/>
      </rPr>
      <t>税前工程造价（</t>
    </r>
    <r>
      <rPr>
        <b/>
        <sz val="11"/>
        <color indexed="8"/>
        <rFont val="Times New Roman"/>
        <family val="1"/>
      </rPr>
      <t>1+2+3+4</t>
    </r>
    <r>
      <rPr>
        <b/>
        <sz val="11"/>
        <color indexed="8"/>
        <rFont val="宋体"/>
        <family val="3"/>
        <charset val="134"/>
      </rPr>
      <t>）</t>
    </r>
  </si>
  <si>
    <r>
      <rPr>
        <b/>
        <sz val="12"/>
        <color indexed="63"/>
        <rFont val="宋体"/>
        <family val="3"/>
        <charset val="134"/>
      </rPr>
      <t>含税工程造价（</t>
    </r>
    <r>
      <rPr>
        <b/>
        <sz val="12"/>
        <color indexed="63"/>
        <rFont val="Times New Roman"/>
        <family val="1"/>
      </rPr>
      <t>1+2+3+4+5</t>
    </r>
    <r>
      <rPr>
        <b/>
        <sz val="12"/>
        <color indexed="63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</si>
  <si>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园林绿化工程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</si>
  <si>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</si>
  <si>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</si>
  <si>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sz val="11"/>
        <color theme="1"/>
        <rFont val="宋体"/>
        <family val="3"/>
        <charset val="134"/>
      </rPr>
      <t>人工费</t>
    </r>
  </si>
  <si>
    <r>
      <rPr>
        <b/>
        <sz val="11"/>
        <color indexed="8"/>
        <rFont val="宋体"/>
        <family val="3"/>
        <charset val="134"/>
      </rPr>
      <t>表1</t>
    </r>
    <r>
      <rPr>
        <b/>
        <sz val="11"/>
        <color indexed="8"/>
        <rFont val="Times New Roman"/>
        <family val="1"/>
      </rPr>
      <t xml:space="preserve">                                   </t>
    </r>
    <r>
      <rPr>
        <b/>
        <sz val="18"/>
        <color indexed="8"/>
        <rFont val="宋体"/>
        <family val="3"/>
        <charset val="134"/>
      </rPr>
      <t>建设工程造价指标分析表</t>
    </r>
    <phoneticPr fontId="2" type="noConversion"/>
  </si>
  <si>
    <r>
      <t xml:space="preserve">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7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</si>
  <si>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rPr>
        <sz val="12"/>
        <color indexed="63"/>
        <rFont val="宋体"/>
        <family val="3"/>
        <charset val="134"/>
      </rPr>
      <t>工程概况特征：本项目位于东莞市常平镇，河道清淤总长度为</t>
    </r>
    <r>
      <rPr>
        <sz val="12"/>
        <color indexed="63"/>
        <rFont val="Times New Roman"/>
        <family val="1"/>
      </rPr>
      <t>5500m</t>
    </r>
    <r>
      <rPr>
        <sz val="12"/>
        <color indexed="63"/>
        <rFont val="宋体"/>
        <family val="3"/>
        <charset val="134"/>
      </rPr>
      <t>；本设计范围主要常平镇桥沥水边上的排污口，污水管道总长度为</t>
    </r>
    <r>
      <rPr>
        <sz val="12"/>
        <color indexed="63"/>
        <rFont val="Times New Roman"/>
        <family val="1"/>
      </rPr>
      <t>433m,</t>
    </r>
    <r>
      <rPr>
        <sz val="12"/>
        <color indexed="63"/>
        <rFont val="宋体"/>
        <family val="3"/>
        <charset val="134"/>
      </rPr>
      <t>管径</t>
    </r>
    <r>
      <rPr>
        <sz val="12"/>
        <color indexed="63"/>
        <rFont val="Times New Roman"/>
        <family val="1"/>
      </rPr>
      <t>DN300,</t>
    </r>
    <r>
      <rPr>
        <sz val="12"/>
        <color indexed="63"/>
        <rFont val="宋体"/>
        <family val="3"/>
        <charset val="134"/>
      </rPr>
      <t>污水最终接入常平镇在建污水管道中。</t>
    </r>
    <phoneticPr fontId="2" type="noConversion"/>
  </si>
  <si>
    <r>
      <t xml:space="preserve">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2019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15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</si>
  <si>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rPr>
        <sz val="12"/>
        <color indexed="8"/>
        <rFont val="宋体"/>
        <family val="3"/>
        <charset val="134"/>
      </rPr>
      <t>单位消耗量
（</t>
    </r>
    <r>
      <rPr>
        <sz val="12"/>
        <color indexed="8"/>
        <rFont val="Times New Roman"/>
        <family val="1"/>
      </rPr>
      <t xml:space="preserve">  /m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)</t>
    </r>
    <r>
      <rPr>
        <sz val="12"/>
        <color indexed="8"/>
        <rFont val="宋体"/>
        <family val="3"/>
        <charset val="134"/>
      </rPr>
      <t>或（</t>
    </r>
    <r>
      <rPr>
        <sz val="12"/>
        <color indexed="8"/>
        <rFont val="Times New Roman"/>
        <family val="1"/>
      </rPr>
      <t>/m</t>
    </r>
    <r>
      <rPr>
        <sz val="12"/>
        <color indexed="8"/>
        <rFont val="宋体"/>
        <family val="3"/>
        <charset val="134"/>
      </rPr>
      <t>）</t>
    </r>
    <phoneticPr fontId="2" type="noConversion"/>
  </si>
  <si>
    <r>
      <rPr>
        <b/>
        <sz val="11"/>
        <color indexed="8"/>
        <rFont val="宋体"/>
        <family val="3"/>
        <charset val="134"/>
      </rPr>
      <t>表2</t>
    </r>
    <r>
      <rPr>
        <b/>
        <sz val="11"/>
        <color indexed="8"/>
        <rFont val="Times New Roman"/>
        <family val="1"/>
      </rPr>
      <t xml:space="preserve">                                 </t>
    </r>
    <r>
      <rPr>
        <b/>
        <sz val="18"/>
        <color indexed="8"/>
        <rFont val="宋体"/>
        <family val="3"/>
        <charset val="134"/>
      </rPr>
      <t>工程主要材料耗用量</t>
    </r>
    <phoneticPr fontId="2" type="noConversion"/>
  </si>
  <si>
    <t>附件7：常平镇桥沥水水污染整治工程造价指标分析表</t>
    <phoneticPr fontId="2" type="noConversion"/>
  </si>
  <si>
    <t>附件7：常平镇桥沥水水污染整治工程造价指标分析表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</si>
</sst>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\(0.000\)"/>
    <numFmt numFmtId="177" formatCode="0.00_);\(0.00\)"/>
    <numFmt numFmtId="178" formatCode="0.00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3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6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0" xfId="0" applyNumberFormat="1"/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178" fontId="19" fillId="0" borderId="3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78" fontId="8" fillId="0" borderId="0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78" fontId="10" fillId="0" borderId="5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sqref="A1:G1"/>
    </sheetView>
  </sheetViews>
  <sheetFormatPr defaultColWidth="9" defaultRowHeight="13.5"/>
  <cols>
    <col min="1" max="1" width="6" customWidth="1"/>
    <col min="2" max="2" width="9.75" customWidth="1"/>
    <col min="3" max="3" width="13.125" customWidth="1"/>
    <col min="4" max="4" width="10" customWidth="1"/>
    <col min="5" max="5" width="6.875" customWidth="1"/>
    <col min="6" max="6" width="14.375" customWidth="1"/>
    <col min="7" max="7" width="13.375" style="9" customWidth="1"/>
  </cols>
  <sheetData>
    <row r="1" spans="1:7" ht="30.75" customHeight="1">
      <c r="A1" s="53" t="s">
        <v>56</v>
      </c>
      <c r="B1" s="34"/>
      <c r="C1" s="34"/>
      <c r="D1" s="34"/>
      <c r="E1" s="34"/>
      <c r="F1" s="34"/>
      <c r="G1" s="35"/>
    </row>
    <row r="2" spans="1:7" ht="43.5" customHeight="1">
      <c r="A2" s="36" t="s">
        <v>50</v>
      </c>
      <c r="B2" s="36"/>
      <c r="C2" s="36"/>
      <c r="D2" s="36"/>
      <c r="E2" s="36"/>
      <c r="F2" s="36"/>
      <c r="G2" s="37"/>
    </row>
    <row r="3" spans="1:7" ht="19.5" customHeight="1">
      <c r="A3" s="38" t="s">
        <v>51</v>
      </c>
      <c r="B3" s="38"/>
      <c r="C3" s="38"/>
      <c r="D3" s="38"/>
      <c r="E3" s="38"/>
      <c r="F3" s="38"/>
      <c r="G3" s="39"/>
    </row>
    <row r="4" spans="1:7" ht="56.45" customHeight="1">
      <c r="A4" s="31" t="s">
        <v>52</v>
      </c>
      <c r="B4" s="32"/>
      <c r="C4" s="32"/>
      <c r="D4" s="32"/>
      <c r="E4" s="32"/>
      <c r="F4" s="32"/>
      <c r="G4" s="33"/>
    </row>
    <row r="5" spans="1:7" ht="21" customHeight="1">
      <c r="A5" s="42" t="s">
        <v>33</v>
      </c>
      <c r="B5" s="42"/>
      <c r="C5" s="42"/>
      <c r="D5" s="42"/>
      <c r="E5" s="42"/>
      <c r="F5" s="42"/>
      <c r="G5" s="43"/>
    </row>
    <row r="6" spans="1:7" ht="35.1" customHeight="1">
      <c r="A6" s="18" t="s">
        <v>34</v>
      </c>
      <c r="B6" s="44" t="s">
        <v>35</v>
      </c>
      <c r="C6" s="44"/>
      <c r="D6" s="26" t="s">
        <v>36</v>
      </c>
      <c r="E6" s="27"/>
      <c r="F6" s="19" t="s">
        <v>42</v>
      </c>
      <c r="G6" s="20" t="s">
        <v>43</v>
      </c>
    </row>
    <row r="7" spans="1:7" ht="18" customHeight="1">
      <c r="A7" s="21">
        <v>1</v>
      </c>
      <c r="B7" s="45" t="s">
        <v>37</v>
      </c>
      <c r="C7" s="46"/>
      <c r="D7" s="26">
        <f>SUM(D8:E9)</f>
        <v>6080576.8900000006</v>
      </c>
      <c r="E7" s="27"/>
      <c r="F7" s="20">
        <f>+D7/433</f>
        <v>14042.902748267899</v>
      </c>
      <c r="G7" s="20">
        <f>+D7/7450242.16*100</f>
        <v>81.615828847098854</v>
      </c>
    </row>
    <row r="8" spans="1:7" ht="35.1" customHeight="1">
      <c r="A8" s="22">
        <v>1.1000000000000001</v>
      </c>
      <c r="B8" s="40" t="s">
        <v>38</v>
      </c>
      <c r="C8" s="41"/>
      <c r="D8" s="26">
        <v>4916076.87</v>
      </c>
      <c r="E8" s="27"/>
      <c r="F8" s="20">
        <f t="shared" ref="F8:F17" si="0">+D8/433</f>
        <v>11353.526258660508</v>
      </c>
      <c r="G8" s="20">
        <f t="shared" ref="G8:G17" si="1">+D8/7450242.16*100</f>
        <v>65.985464155704705</v>
      </c>
    </row>
    <row r="9" spans="1:7" ht="35.1" customHeight="1">
      <c r="A9" s="22">
        <v>1.2</v>
      </c>
      <c r="B9" s="24" t="s">
        <v>46</v>
      </c>
      <c r="C9" s="25"/>
      <c r="D9" s="26">
        <v>1164500.02</v>
      </c>
      <c r="E9" s="27"/>
      <c r="F9" s="20">
        <f t="shared" si="0"/>
        <v>2689.3764896073903</v>
      </c>
      <c r="G9" s="20">
        <f t="shared" si="1"/>
        <v>15.630364691394139</v>
      </c>
    </row>
    <row r="10" spans="1:7" ht="35.1" customHeight="1">
      <c r="A10" s="23">
        <v>2</v>
      </c>
      <c r="B10" s="30" t="s">
        <v>39</v>
      </c>
      <c r="C10" s="30"/>
      <c r="D10" s="26">
        <v>620568.11</v>
      </c>
      <c r="E10" s="27"/>
      <c r="F10" s="20">
        <f t="shared" si="0"/>
        <v>1433.182702078522</v>
      </c>
      <c r="G10" s="20">
        <f t="shared" si="1"/>
        <v>8.3295025406261427</v>
      </c>
    </row>
    <row r="11" spans="1:7" ht="35.1" customHeight="1">
      <c r="A11" s="22">
        <v>2.1</v>
      </c>
      <c r="B11" s="24" t="s">
        <v>47</v>
      </c>
      <c r="C11" s="25"/>
      <c r="D11" s="26">
        <v>244608.02</v>
      </c>
      <c r="E11" s="27"/>
      <c r="F11" s="20">
        <f t="shared" si="0"/>
        <v>564.91459584295615</v>
      </c>
      <c r="G11" s="20">
        <f t="shared" si="1"/>
        <v>3.2832224073640037</v>
      </c>
    </row>
    <row r="12" spans="1:7" ht="35.1" customHeight="1">
      <c r="A12" s="22">
        <v>2.2000000000000002</v>
      </c>
      <c r="B12" s="24" t="s">
        <v>48</v>
      </c>
      <c r="C12" s="25"/>
      <c r="D12" s="26">
        <f>+D10-D11</f>
        <v>375960.08999999997</v>
      </c>
      <c r="E12" s="27"/>
      <c r="F12" s="20">
        <f t="shared" si="0"/>
        <v>868.26810623556571</v>
      </c>
      <c r="G12" s="20">
        <f t="shared" si="1"/>
        <v>5.0462801332621376</v>
      </c>
    </row>
    <row r="13" spans="1:7" ht="35.1" customHeight="1">
      <c r="A13" s="23">
        <v>3</v>
      </c>
      <c r="B13" s="30" t="s">
        <v>40</v>
      </c>
      <c r="C13" s="30"/>
      <c r="D13" s="26">
        <v>71802.42</v>
      </c>
      <c r="E13" s="27"/>
      <c r="F13" s="20">
        <f t="shared" si="0"/>
        <v>165.82545034642033</v>
      </c>
      <c r="G13" s="20">
        <f t="shared" si="1"/>
        <v>0.96375954577025447</v>
      </c>
    </row>
    <row r="14" spans="1:7" ht="50.1" customHeight="1">
      <c r="A14" s="23">
        <v>4</v>
      </c>
      <c r="B14" s="28" t="s">
        <v>44</v>
      </c>
      <c r="C14" s="29"/>
      <c r="D14" s="26">
        <f>+D7+D10+D13</f>
        <v>6772947.4200000009</v>
      </c>
      <c r="E14" s="27"/>
      <c r="F14" s="20">
        <f t="shared" si="0"/>
        <v>15641.910900692843</v>
      </c>
      <c r="G14" s="20">
        <f t="shared" si="1"/>
        <v>90.90909093349525</v>
      </c>
    </row>
    <row r="15" spans="1:7" ht="35.1" customHeight="1">
      <c r="A15" s="23">
        <v>5</v>
      </c>
      <c r="B15" s="30" t="s">
        <v>41</v>
      </c>
      <c r="C15" s="30"/>
      <c r="D15" s="26">
        <v>677294.74</v>
      </c>
      <c r="E15" s="27"/>
      <c r="F15" s="20">
        <f t="shared" si="0"/>
        <v>1564.1910854503465</v>
      </c>
      <c r="G15" s="20">
        <f t="shared" si="1"/>
        <v>9.0909090665047589</v>
      </c>
    </row>
    <row r="16" spans="1:7" ht="50.1" customHeight="1">
      <c r="A16" s="23">
        <v>6</v>
      </c>
      <c r="B16" s="30" t="s">
        <v>45</v>
      </c>
      <c r="C16" s="30"/>
      <c r="D16" s="26">
        <v>7450242.1600000001</v>
      </c>
      <c r="E16" s="27"/>
      <c r="F16" s="20">
        <f t="shared" si="0"/>
        <v>17206.101986143189</v>
      </c>
      <c r="G16" s="20">
        <f t="shared" si="1"/>
        <v>100</v>
      </c>
    </row>
    <row r="17" spans="1:7" ht="35.1" customHeight="1">
      <c r="A17" s="21">
        <v>7</v>
      </c>
      <c r="B17" s="24" t="s">
        <v>49</v>
      </c>
      <c r="C17" s="25"/>
      <c r="D17" s="26">
        <v>1745475.76</v>
      </c>
      <c r="E17" s="27"/>
      <c r="F17" s="20">
        <f t="shared" si="0"/>
        <v>4031.1218475750579</v>
      </c>
      <c r="G17" s="20">
        <f t="shared" si="1"/>
        <v>23.428443297741076</v>
      </c>
    </row>
    <row r="18" spans="1:7" ht="18" customHeight="1"/>
    <row r="19" spans="1:7" ht="18" customHeight="1"/>
    <row r="20" spans="1:7" ht="30.95" customHeight="1"/>
    <row r="21" spans="1:7" ht="18" customHeight="1"/>
    <row r="22" spans="1:7" ht="32.25" customHeight="1"/>
    <row r="23" spans="1:7" ht="18" customHeight="1"/>
    <row r="24" spans="1:7" ht="21.75" customHeight="1"/>
  </sheetData>
  <mergeCells count="29">
    <mergeCell ref="A4:G4"/>
    <mergeCell ref="A1:G1"/>
    <mergeCell ref="A2:G2"/>
    <mergeCell ref="A3:G3"/>
    <mergeCell ref="B13:C13"/>
    <mergeCell ref="D13:E13"/>
    <mergeCell ref="B8:C8"/>
    <mergeCell ref="D8:E8"/>
    <mergeCell ref="B9:C9"/>
    <mergeCell ref="B12:C12"/>
    <mergeCell ref="D12:E12"/>
    <mergeCell ref="A5:G5"/>
    <mergeCell ref="B6:C6"/>
    <mergeCell ref="D6:E6"/>
    <mergeCell ref="B7:C7"/>
    <mergeCell ref="D7:E7"/>
    <mergeCell ref="D9:E9"/>
    <mergeCell ref="B10:C10"/>
    <mergeCell ref="D10:E10"/>
    <mergeCell ref="B11:C11"/>
    <mergeCell ref="D11:E11"/>
    <mergeCell ref="B17:C17"/>
    <mergeCell ref="D17:E17"/>
    <mergeCell ref="B14:C14"/>
    <mergeCell ref="D14:E14"/>
    <mergeCell ref="B15:C15"/>
    <mergeCell ref="D15:E15"/>
    <mergeCell ref="B16:C16"/>
    <mergeCell ref="D16:E16"/>
  </mergeCells>
  <phoneticPr fontId="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&amp;L&amp;10制表单位：东莞市建设工程造价管理站&amp;C第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Normal="100" workbookViewId="0">
      <selection activeCell="B4" sqref="B4"/>
    </sheetView>
  </sheetViews>
  <sheetFormatPr defaultColWidth="9" defaultRowHeight="13.5"/>
  <cols>
    <col min="1" max="1" width="6.625" customWidth="1"/>
    <col min="2" max="2" width="30.25" customWidth="1"/>
    <col min="3" max="3" width="7.75" style="1" customWidth="1"/>
    <col min="4" max="4" width="10.25" style="1" customWidth="1"/>
    <col min="5" max="5" width="17.125" style="2" customWidth="1"/>
  </cols>
  <sheetData>
    <row r="1" spans="1:5" ht="30" customHeight="1">
      <c r="A1" s="53" t="s">
        <v>57</v>
      </c>
      <c r="B1" s="34"/>
      <c r="C1" s="34"/>
      <c r="D1" s="34"/>
      <c r="E1" s="34"/>
    </row>
    <row r="2" spans="1:5" ht="39" customHeight="1">
      <c r="A2" s="47" t="s">
        <v>55</v>
      </c>
      <c r="B2" s="47"/>
      <c r="C2" s="48"/>
      <c r="D2" s="48"/>
      <c r="E2" s="49"/>
    </row>
    <row r="3" spans="1:5" ht="36.4" customHeight="1">
      <c r="A3" s="50" t="s">
        <v>53</v>
      </c>
      <c r="B3" s="50"/>
      <c r="C3" s="51"/>
      <c r="D3" s="51"/>
      <c r="E3" s="52"/>
    </row>
    <row r="4" spans="1:5" ht="40.5" customHeight="1">
      <c r="A4" s="10" t="s">
        <v>12</v>
      </c>
      <c r="B4" s="10" t="s">
        <v>13</v>
      </c>
      <c r="C4" s="10" t="s">
        <v>14</v>
      </c>
      <c r="D4" s="10" t="s">
        <v>15</v>
      </c>
      <c r="E4" s="11" t="s">
        <v>54</v>
      </c>
    </row>
    <row r="5" spans="1:5" ht="24" customHeight="1">
      <c r="A5" s="10">
        <v>1</v>
      </c>
      <c r="B5" s="12" t="s">
        <v>16</v>
      </c>
      <c r="C5" s="13" t="s">
        <v>0</v>
      </c>
      <c r="D5" s="13">
        <v>122.52</v>
      </c>
      <c r="E5" s="11">
        <f>+D5/433</f>
        <v>0.28295612009237875</v>
      </c>
    </row>
    <row r="6" spans="1:5" ht="24" customHeight="1">
      <c r="A6" s="10">
        <v>2</v>
      </c>
      <c r="B6" s="12" t="s">
        <v>17</v>
      </c>
      <c r="C6" s="13" t="s">
        <v>0</v>
      </c>
      <c r="D6" s="13">
        <f>8.49+54.16</f>
        <v>62.65</v>
      </c>
      <c r="E6" s="11">
        <f>+D6/433</f>
        <v>0.14468822170900691</v>
      </c>
    </row>
    <row r="7" spans="1:5" ht="24" customHeight="1">
      <c r="A7" s="10">
        <v>3</v>
      </c>
      <c r="B7" s="12" t="s">
        <v>18</v>
      </c>
      <c r="C7" s="13" t="s">
        <v>0</v>
      </c>
      <c r="D7" s="13">
        <v>0.24329999999999999</v>
      </c>
      <c r="E7" s="11">
        <f t="shared" ref="E7:E12" si="0">+D7/433</f>
        <v>5.6189376443418007E-4</v>
      </c>
    </row>
    <row r="8" spans="1:5" ht="24" customHeight="1">
      <c r="A8" s="10">
        <v>4</v>
      </c>
      <c r="B8" s="12" t="s">
        <v>19</v>
      </c>
      <c r="C8" s="13" t="s">
        <v>0</v>
      </c>
      <c r="D8" s="13">
        <v>105.83</v>
      </c>
      <c r="E8" s="11">
        <f t="shared" si="0"/>
        <v>0.24441108545034643</v>
      </c>
    </row>
    <row r="9" spans="1:5" ht="24" customHeight="1">
      <c r="A9" s="10">
        <v>5</v>
      </c>
      <c r="B9" s="12" t="s">
        <v>20</v>
      </c>
      <c r="C9" s="14" t="s">
        <v>1</v>
      </c>
      <c r="D9" s="14">
        <f>12.4+0.027</f>
        <v>12.427</v>
      </c>
      <c r="E9" s="11">
        <f t="shared" si="0"/>
        <v>2.8699769053117781E-2</v>
      </c>
    </row>
    <row r="10" spans="1:5" ht="24" customHeight="1">
      <c r="A10" s="10">
        <v>6</v>
      </c>
      <c r="B10" s="12" t="s">
        <v>21</v>
      </c>
      <c r="C10" s="14" t="s">
        <v>2</v>
      </c>
      <c r="D10" s="14">
        <v>44.04</v>
      </c>
      <c r="E10" s="11">
        <f t="shared" si="0"/>
        <v>0.10170900692840647</v>
      </c>
    </row>
    <row r="11" spans="1:5" ht="24" customHeight="1">
      <c r="A11" s="10">
        <v>7</v>
      </c>
      <c r="B11" s="15" t="s">
        <v>31</v>
      </c>
      <c r="C11" s="14" t="s">
        <v>2</v>
      </c>
      <c r="D11" s="14">
        <f>22.07+4</f>
        <v>26.07</v>
      </c>
      <c r="E11" s="11">
        <f t="shared" si="0"/>
        <v>6.0207852193995381E-2</v>
      </c>
    </row>
    <row r="12" spans="1:5" ht="24" customHeight="1">
      <c r="A12" s="10">
        <v>8</v>
      </c>
      <c r="B12" s="16" t="s">
        <v>32</v>
      </c>
      <c r="C12" s="14" t="s">
        <v>2</v>
      </c>
      <c r="D12" s="14">
        <v>408</v>
      </c>
      <c r="E12" s="11">
        <f t="shared" si="0"/>
        <v>0.94226327944572752</v>
      </c>
    </row>
    <row r="13" spans="1:5" ht="24" customHeight="1">
      <c r="A13" s="10">
        <v>9</v>
      </c>
      <c r="B13" s="17" t="s">
        <v>22</v>
      </c>
      <c r="C13" s="17" t="s">
        <v>23</v>
      </c>
      <c r="D13" s="17" t="s">
        <v>3</v>
      </c>
      <c r="E13" s="11">
        <f t="shared" ref="E13:E19" si="1">+D13/433</f>
        <v>0.41269053117782906</v>
      </c>
    </row>
    <row r="14" spans="1:5" ht="24" customHeight="1">
      <c r="A14" s="10">
        <v>10</v>
      </c>
      <c r="B14" s="17" t="s">
        <v>24</v>
      </c>
      <c r="C14" s="17" t="s">
        <v>23</v>
      </c>
      <c r="D14" s="17" t="s">
        <v>4</v>
      </c>
      <c r="E14" s="11">
        <f t="shared" si="1"/>
        <v>3.1374133949191689E-2</v>
      </c>
    </row>
    <row r="15" spans="1:5" ht="24" customHeight="1">
      <c r="A15" s="10">
        <v>11</v>
      </c>
      <c r="B15" s="17" t="s">
        <v>25</v>
      </c>
      <c r="C15" s="17" t="s">
        <v>26</v>
      </c>
      <c r="D15" s="17" t="s">
        <v>5</v>
      </c>
      <c r="E15" s="11">
        <f t="shared" si="1"/>
        <v>2.3820207852193995</v>
      </c>
    </row>
    <row r="16" spans="1:5" ht="24" customHeight="1">
      <c r="A16" s="10">
        <v>12</v>
      </c>
      <c r="B16" s="17" t="s">
        <v>27</v>
      </c>
      <c r="C16" s="17" t="s">
        <v>23</v>
      </c>
      <c r="D16" s="17" t="s">
        <v>6</v>
      </c>
      <c r="E16" s="11">
        <f t="shared" si="1"/>
        <v>74.665127020785221</v>
      </c>
    </row>
    <row r="17" spans="1:5" ht="24" customHeight="1">
      <c r="A17" s="10">
        <v>13</v>
      </c>
      <c r="B17" s="17" t="s">
        <v>28</v>
      </c>
      <c r="C17" s="17" t="s">
        <v>7</v>
      </c>
      <c r="D17" s="17" t="s">
        <v>8</v>
      </c>
      <c r="E17" s="11">
        <f t="shared" si="1"/>
        <v>31.669745958429562</v>
      </c>
    </row>
    <row r="18" spans="1:5" ht="24" customHeight="1">
      <c r="A18" s="10">
        <v>14</v>
      </c>
      <c r="B18" s="17" t="s">
        <v>29</v>
      </c>
      <c r="C18" s="17" t="s">
        <v>23</v>
      </c>
      <c r="D18" s="17" t="s">
        <v>9</v>
      </c>
      <c r="E18" s="11">
        <f t="shared" si="1"/>
        <v>8.6640877598152422</v>
      </c>
    </row>
    <row r="19" spans="1:5" ht="24" customHeight="1">
      <c r="A19" s="10">
        <v>15</v>
      </c>
      <c r="B19" s="17" t="s">
        <v>30</v>
      </c>
      <c r="C19" s="17" t="s">
        <v>23</v>
      </c>
      <c r="D19" s="17" t="s">
        <v>10</v>
      </c>
      <c r="E19" s="11">
        <f t="shared" si="1"/>
        <v>2.9463048498845263</v>
      </c>
    </row>
    <row r="20" spans="1:5" ht="24" customHeight="1">
      <c r="A20" s="5"/>
      <c r="C20" s="4"/>
      <c r="D20" s="4"/>
      <c r="E20" s="6"/>
    </row>
    <row r="21" spans="1:5" ht="24" customHeight="1">
      <c r="A21" s="5"/>
      <c r="B21" s="4"/>
      <c r="C21" s="4"/>
      <c r="D21" s="4"/>
      <c r="E21" s="6"/>
    </row>
    <row r="22" spans="1:5" ht="24" customHeight="1">
      <c r="A22" s="5"/>
      <c r="B22" s="4"/>
      <c r="C22" s="4"/>
      <c r="D22" s="4"/>
      <c r="E22" s="6"/>
    </row>
    <row r="23" spans="1:5" ht="22.15" customHeight="1">
      <c r="A23" s="7"/>
      <c r="B23" s="3"/>
      <c r="C23" s="3"/>
      <c r="D23" s="3"/>
      <c r="E23" s="8"/>
    </row>
    <row r="24" spans="1:5" ht="21.75" customHeight="1">
      <c r="A24" t="s">
        <v>11</v>
      </c>
      <c r="B24" s="1"/>
    </row>
  </sheetData>
  <mergeCells count="3">
    <mergeCell ref="A2:E2"/>
    <mergeCell ref="A3:E3"/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&amp;L&amp;10制表单位：东莞市建设工程造价管理站&amp;11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表2主要材料耗用量</vt:lpstr>
      <vt:lpstr>表1指标分析表!Print_Area</vt:lpstr>
      <vt:lpstr>表2主要材料耗用量!Print_Area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2019-09-20T01:02:40Z</cp:lastPrinted>
  <dcterms:created xsi:type="dcterms:W3CDTF">2006-09-16T00:00:00Z</dcterms:created>
  <dcterms:modified xsi:type="dcterms:W3CDTF">2019-09-20T01:50:19Z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