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65" activeTab="1"/>
  </bookViews>
  <sheets>
    <sheet name="表1指标分析表" sheetId="6" r:id="rId1"/>
    <sheet name="表2消耗量表" sheetId="7" r:id="rId2"/>
  </sheets>
  <definedNames>
    <definedName name="_xlnm.Print_Area" localSheetId="0">表1指标分析表!$A$1:$G$26</definedName>
    <definedName name="_xlnm.Print_Area" localSheetId="1">表2消耗量表!$A$1:$G$18</definedName>
  </definedNames>
  <calcPr calcId="144525"/>
</workbook>
</file>

<file path=xl/calcChain.xml><?xml version="1.0" encoding="utf-8"?>
<calcChain xmlns="http://schemas.openxmlformats.org/spreadsheetml/2006/main">
  <c r="F17" i="7" l="1"/>
  <c r="G17" i="7" s="1"/>
  <c r="F16" i="7"/>
  <c r="G16" i="7" s="1"/>
  <c r="F15" i="7"/>
  <c r="G15" i="7" s="1"/>
  <c r="F14" i="7"/>
  <c r="G14" i="7" s="1"/>
  <c r="F13" i="7"/>
  <c r="G13" i="7" s="1"/>
  <c r="F12" i="7"/>
  <c r="G12" i="7" s="1"/>
  <c r="F11" i="7"/>
  <c r="G11" i="7" s="1"/>
  <c r="F10" i="7"/>
  <c r="G10" i="7" s="1"/>
  <c r="F9" i="7"/>
  <c r="G9" i="7" s="1"/>
  <c r="F8" i="7"/>
  <c r="G8" i="7" s="1"/>
  <c r="F7" i="7"/>
  <c r="G7" i="7" s="1"/>
  <c r="F6" i="7"/>
  <c r="G6" i="7" s="1"/>
  <c r="F5" i="7"/>
  <c r="G5" i="7" s="1"/>
  <c r="G25" i="6"/>
  <c r="F25" i="6"/>
  <c r="G23" i="6"/>
  <c r="F23" i="6"/>
  <c r="G22" i="6"/>
  <c r="D22" i="6"/>
  <c r="D24" i="6" s="1"/>
  <c r="G24" i="6" s="1"/>
  <c r="G21" i="6"/>
  <c r="F21" i="6"/>
  <c r="G20" i="6"/>
  <c r="F20" i="6"/>
  <c r="D19" i="6"/>
  <c r="G19" i="6" s="1"/>
  <c r="G18" i="6"/>
  <c r="F18" i="6"/>
  <c r="G17" i="6"/>
  <c r="F17" i="6"/>
  <c r="G15" i="6"/>
  <c r="F15" i="6"/>
  <c r="G14" i="6"/>
  <c r="F14" i="6"/>
  <c r="G13" i="6"/>
  <c r="F13" i="6"/>
  <c r="G12" i="6"/>
  <c r="F12" i="6"/>
  <c r="G11" i="6"/>
  <c r="F11" i="6"/>
  <c r="D10" i="6"/>
  <c r="G10" i="6" s="1"/>
  <c r="G9" i="6"/>
  <c r="F9" i="6"/>
  <c r="G8" i="6"/>
  <c r="F8" i="6"/>
  <c r="G7" i="6"/>
  <c r="F7" i="6"/>
  <c r="F22" i="6" l="1"/>
  <c r="F10" i="6"/>
  <c r="D16" i="6"/>
  <c r="F19" i="6"/>
  <c r="F24" i="6"/>
  <c r="G16" i="6" l="1"/>
  <c r="F16" i="6"/>
</calcChain>
</file>

<file path=xl/sharedStrings.xml><?xml version="1.0" encoding="utf-8"?>
<sst xmlns="http://schemas.openxmlformats.org/spreadsheetml/2006/main" count="66" uniqueCount="58">
  <si>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</si>
  <si>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工料名称</t>
    </r>
  </si>
  <si>
    <r>
      <rPr>
        <sz val="12"/>
        <color theme="1"/>
        <rFont val="宋体"/>
        <charset val="134"/>
      </rPr>
      <t>单位</t>
    </r>
  </si>
  <si>
    <r>
      <rPr>
        <sz val="12"/>
        <color theme="1"/>
        <rFont val="宋体"/>
        <charset val="134"/>
      </rPr>
      <t>数量</t>
    </r>
  </si>
  <si>
    <r>
      <rPr>
        <sz val="12"/>
        <color theme="1"/>
        <rFont val="宋体"/>
        <charset val="134"/>
      </rPr>
      <t>单价（元）</t>
    </r>
  </si>
  <si>
    <r>
      <rPr>
        <sz val="12"/>
        <color theme="1"/>
        <rFont val="宋体"/>
        <charset val="134"/>
      </rPr>
      <t>合价（元）</t>
    </r>
  </si>
  <si>
    <r>
      <rPr>
        <sz val="12"/>
        <color theme="1"/>
        <rFont val="宋体"/>
        <charset val="134"/>
      </rPr>
      <t>单位指标（每</t>
    </r>
    <r>
      <rPr>
        <sz val="12"/>
        <color theme="1"/>
        <rFont val="Times New Roman"/>
        <family val="1"/>
      </rPr>
      <t xml:space="preserve"> m</t>
    </r>
    <r>
      <rPr>
        <sz val="12"/>
        <color theme="1"/>
        <rFont val="宋体"/>
        <charset val="134"/>
      </rPr>
      <t>）</t>
    </r>
  </si>
  <si>
    <r>
      <rPr>
        <sz val="12"/>
        <color rgb="FF000000"/>
        <rFont val="宋体"/>
        <charset val="134"/>
      </rPr>
      <t>综合用工</t>
    </r>
    <r>
      <rPr>
        <sz val="12"/>
        <color rgb="FF000000"/>
        <rFont val="Times New Roman"/>
        <family val="1"/>
      </rPr>
      <t xml:space="preserve"> </t>
    </r>
  </si>
  <si>
    <r>
      <rPr>
        <sz val="12"/>
        <color rgb="FF000000"/>
        <rFont val="宋体"/>
        <charset val="134"/>
      </rPr>
      <t>工日</t>
    </r>
  </si>
  <si>
    <r>
      <rPr>
        <sz val="12"/>
        <color rgb="FF000000"/>
        <rFont val="宋体"/>
        <charset val="134"/>
      </rPr>
      <t>水泥</t>
    </r>
    <r>
      <rPr>
        <sz val="12"/>
        <color rgb="FF000000"/>
        <rFont val="Times New Roman"/>
        <family val="1"/>
      </rPr>
      <t xml:space="preserve"> 32.5 </t>
    </r>
    <r>
      <rPr>
        <sz val="12"/>
        <color rgb="FF000000"/>
        <rFont val="宋体"/>
        <charset val="134"/>
      </rPr>
      <t>级</t>
    </r>
    <r>
      <rPr>
        <sz val="12"/>
        <color rgb="FF000000"/>
        <rFont val="Times New Roman"/>
        <family val="1"/>
      </rPr>
      <t xml:space="preserve"> </t>
    </r>
  </si>
  <si>
    <t>t</t>
  </si>
  <si>
    <r>
      <rPr>
        <sz val="12"/>
        <color rgb="FF000000"/>
        <rFont val="宋体"/>
        <charset val="134"/>
      </rPr>
      <t>水泥</t>
    </r>
    <r>
      <rPr>
        <sz val="12"/>
        <color rgb="FF000000"/>
        <rFont val="Times New Roman"/>
        <family val="1"/>
      </rPr>
      <t xml:space="preserve"> 42.5 </t>
    </r>
    <r>
      <rPr>
        <sz val="12"/>
        <color rgb="FF000000"/>
        <rFont val="宋体"/>
        <charset val="134"/>
      </rPr>
      <t>级</t>
    </r>
    <r>
      <rPr>
        <sz val="12"/>
        <color rgb="FF000000"/>
        <rFont val="Times New Roman"/>
        <family val="1"/>
      </rPr>
      <t xml:space="preserve"> </t>
    </r>
  </si>
  <si>
    <r>
      <rPr>
        <sz val="12"/>
        <color rgb="FF000000"/>
        <rFont val="宋体"/>
        <charset val="134"/>
      </rPr>
      <t>黄砂（中粗）</t>
    </r>
    <r>
      <rPr>
        <sz val="12"/>
        <color rgb="FF000000"/>
        <rFont val="Times New Roman"/>
        <family val="1"/>
      </rPr>
      <t xml:space="preserve"> </t>
    </r>
  </si>
  <si>
    <t>m3</t>
  </si>
  <si>
    <r>
      <rPr>
        <sz val="12"/>
        <color rgb="FF000000"/>
        <rFont val="宋体"/>
        <charset val="134"/>
      </rPr>
      <t>蒸压灰砂砖</t>
    </r>
    <r>
      <rPr>
        <sz val="12"/>
        <color rgb="FF000000"/>
        <rFont val="Times New Roman"/>
        <family val="1"/>
      </rPr>
      <t xml:space="preserve"> 240×115×53 </t>
    </r>
  </si>
  <si>
    <r>
      <rPr>
        <sz val="12"/>
        <color rgb="FF000000"/>
        <rFont val="宋体"/>
        <charset val="134"/>
      </rPr>
      <t>千块</t>
    </r>
  </si>
  <si>
    <t>给水用PE管DN315 PN1.0Mpa</t>
  </si>
  <si>
    <t>m</t>
  </si>
  <si>
    <t>顶管-钢筋混凝土管Ⅲ级DN600</t>
  </si>
  <si>
    <t>DN600II级钢筋混凝土管</t>
  </si>
  <si>
    <t>DN800II级钢筋混凝土管</t>
  </si>
  <si>
    <t>DN400聚乙烯缠绕结构壁C型管SN=12.5</t>
  </si>
  <si>
    <t>DN500聚乙烯缠绕结构壁C型管SN=12.5</t>
  </si>
  <si>
    <t>DN500聚乙烯缠绕结构壁C型管SN=8</t>
  </si>
  <si>
    <t>DN400聚乙烯缠绕结构壁C型管SN=8.0</t>
  </si>
  <si>
    <t>注：单位消耗量是根据每个项目总建筑面积或长度确定，根据项目实际进行填写</t>
  </si>
  <si>
    <t>附件2：水生态建设项目五期工程谢岗镇2018-2020批次截污管网工程造价指标分析表</t>
    <phoneticPr fontId="12" type="noConversion"/>
  </si>
  <si>
    <r>
      <rPr>
        <b/>
        <sz val="11"/>
        <color theme="1"/>
        <rFont val="宋体"/>
        <charset val="134"/>
      </rPr>
      <t>表2</t>
    </r>
    <r>
      <rPr>
        <b/>
        <sz val="11"/>
        <color theme="1"/>
        <rFont val="Times New Roman"/>
        <family val="1"/>
      </rPr>
      <t xml:space="preserve">                </t>
    </r>
    <r>
      <rPr>
        <b/>
        <sz val="18"/>
        <color theme="1"/>
        <rFont val="Times New Roman"/>
        <family val="1"/>
      </rPr>
      <t xml:space="preserve">            </t>
    </r>
    <r>
      <rPr>
        <b/>
        <sz val="18"/>
        <color theme="1"/>
        <rFont val="宋体"/>
        <charset val="134"/>
      </rPr>
      <t>主要工料价格与消耗量指标表</t>
    </r>
    <phoneticPr fontId="12" type="noConversion"/>
  </si>
  <si>
    <r>
      <rPr>
        <b/>
        <sz val="12"/>
        <color rgb="FF333333"/>
        <rFont val="宋体"/>
        <family val="3"/>
        <charset val="134"/>
      </rPr>
      <t>序号</t>
    </r>
  </si>
  <si>
    <r>
      <rPr>
        <b/>
        <sz val="12"/>
        <color rgb="FF333333"/>
        <rFont val="宋体"/>
        <family val="3"/>
        <charset val="134"/>
      </rPr>
      <t>费用名称</t>
    </r>
  </si>
  <si>
    <r>
      <rPr>
        <b/>
        <sz val="12"/>
        <color rgb="FF333333"/>
        <rFont val="宋体"/>
        <family val="3"/>
        <charset val="134"/>
      </rPr>
      <t>金额（元）</t>
    </r>
  </si>
  <si>
    <r>
      <rPr>
        <b/>
        <sz val="12"/>
        <color rgb="FF333333"/>
        <rFont val="宋体"/>
        <family val="3"/>
        <charset val="134"/>
      </rPr>
      <t>分部分项工程项目</t>
    </r>
  </si>
  <si>
    <r>
      <rPr>
        <b/>
        <sz val="12"/>
        <color rgb="FF333333"/>
        <rFont val="宋体"/>
        <family val="3"/>
        <charset val="134"/>
      </rPr>
      <t>措施项目费</t>
    </r>
  </si>
  <si>
    <r>
      <rPr>
        <b/>
        <sz val="12"/>
        <color rgb="FF333333"/>
        <rFont val="宋体"/>
        <family val="3"/>
        <charset val="134"/>
      </rPr>
      <t>其他项目费</t>
    </r>
  </si>
  <si>
    <r>
      <rPr>
        <b/>
        <sz val="12"/>
        <color rgb="FF333333"/>
        <rFont val="宋体"/>
        <family val="3"/>
        <charset val="134"/>
      </rPr>
      <t>规费</t>
    </r>
  </si>
  <si>
    <r>
      <rPr>
        <b/>
        <sz val="12"/>
        <color rgb="FF333333"/>
        <rFont val="宋体"/>
        <family val="3"/>
        <charset val="134"/>
      </rPr>
      <t>税金</t>
    </r>
  </si>
  <si>
    <r>
      <rPr>
        <b/>
        <sz val="12"/>
        <color rgb="FF333333"/>
        <rFont val="宋体"/>
        <family val="3"/>
        <charset val="134"/>
      </rPr>
      <t>含税工程造价</t>
    </r>
  </si>
  <si>
    <r>
      <rPr>
        <b/>
        <sz val="12"/>
        <color rgb="FF333333"/>
        <rFont val="宋体"/>
        <family val="3"/>
        <charset val="134"/>
      </rPr>
      <t>单方造价
（元</t>
    </r>
    <r>
      <rPr>
        <b/>
        <sz val="12"/>
        <color rgb="FF333333"/>
        <rFont val="Times New Roman"/>
        <family val="1"/>
      </rPr>
      <t>/m</t>
    </r>
    <r>
      <rPr>
        <b/>
        <sz val="12"/>
        <color rgb="FF333333"/>
        <rFont val="宋体"/>
        <family val="3"/>
        <charset val="134"/>
      </rPr>
      <t>）</t>
    </r>
  </si>
  <si>
    <r>
      <rPr>
        <b/>
        <sz val="12"/>
        <color rgb="FF333333"/>
        <rFont val="宋体"/>
        <family val="3"/>
        <charset val="134"/>
      </rPr>
      <t>占总造价
比例（</t>
    </r>
    <r>
      <rPr>
        <b/>
        <sz val="12"/>
        <color rgb="FF333333"/>
        <rFont val="Times New Roman"/>
        <family val="1"/>
      </rPr>
      <t>%</t>
    </r>
    <r>
      <rPr>
        <b/>
        <sz val="12"/>
        <color rgb="FF333333"/>
        <rFont val="宋体"/>
        <family val="3"/>
        <charset val="134"/>
      </rPr>
      <t>）</t>
    </r>
  </si>
  <si>
    <r>
      <rPr>
        <b/>
        <sz val="12"/>
        <color theme="1"/>
        <rFont val="宋体"/>
        <family val="3"/>
        <charset val="134"/>
      </rPr>
      <t>附件</t>
    </r>
    <r>
      <rPr>
        <b/>
        <sz val="12"/>
        <color theme="1"/>
        <rFont val="Times New Roman"/>
        <family val="1"/>
      </rPr>
      <t>2</t>
    </r>
    <r>
      <rPr>
        <b/>
        <sz val="12"/>
        <color theme="1"/>
        <rFont val="宋体"/>
        <family val="3"/>
        <charset val="134"/>
      </rPr>
      <t>：水生态建设项目五期工程谢岗镇</t>
    </r>
    <r>
      <rPr>
        <b/>
        <sz val="12"/>
        <color theme="1"/>
        <rFont val="Times New Roman"/>
        <family val="1"/>
      </rPr>
      <t>2018-2020</t>
    </r>
    <r>
      <rPr>
        <b/>
        <sz val="12"/>
        <color theme="1"/>
        <rFont val="宋体"/>
        <family val="3"/>
        <charset val="134"/>
      </rPr>
      <t>批次截污管网工程造价指标分析表</t>
    </r>
    <phoneticPr fontId="12" type="noConversion"/>
  </si>
  <si>
    <r>
      <rPr>
        <sz val="12"/>
        <color rgb="FF333333"/>
        <rFont val="宋体"/>
        <family val="3"/>
        <charset val="134"/>
      </rPr>
      <t>工程概况特征：管道基础类型：（</t>
    </r>
    <r>
      <rPr>
        <sz val="12"/>
        <color rgb="FFFF0000"/>
        <rFont val="宋体"/>
        <family val="3"/>
        <charset val="134"/>
      </rPr>
      <t>定型混凝土管道基础</t>
    </r>
    <r>
      <rPr>
        <sz val="12"/>
        <color rgb="FF333333"/>
        <rFont val="宋体"/>
        <family val="3"/>
        <charset val="134"/>
      </rPr>
      <t>）；雨水管</t>
    </r>
    <r>
      <rPr>
        <sz val="12"/>
        <color rgb="FF333333"/>
        <rFont val="Times New Roman"/>
        <family val="1"/>
      </rPr>
      <t>/</t>
    </r>
    <r>
      <rPr>
        <sz val="12"/>
        <color rgb="FF333333"/>
        <rFont val="宋体"/>
        <family val="3"/>
        <charset val="134"/>
      </rPr>
      <t>污水管长度：（</t>
    </r>
    <r>
      <rPr>
        <sz val="12"/>
        <color rgb="FF333333"/>
        <rFont val="Times New Roman"/>
        <family val="1"/>
      </rPr>
      <t>3928</t>
    </r>
    <r>
      <rPr>
        <sz val="12"/>
        <color rgb="FF333333"/>
        <rFont val="宋体"/>
        <family val="3"/>
        <charset val="134"/>
      </rPr>
      <t>）</t>
    </r>
    <r>
      <rPr>
        <sz val="12"/>
        <color rgb="FF333333"/>
        <rFont val="Times New Roman"/>
        <family val="1"/>
      </rPr>
      <t>m</t>
    </r>
    <r>
      <rPr>
        <sz val="12"/>
        <color rgb="FF333333"/>
        <rFont val="宋体"/>
        <family val="3"/>
        <charset val="134"/>
      </rPr>
      <t>；管材采用（</t>
    </r>
    <r>
      <rPr>
        <sz val="12"/>
        <color rgb="FF333333"/>
        <rFont val="Times New Roman"/>
        <family val="1"/>
      </rPr>
      <t>DN400</t>
    </r>
    <r>
      <rPr>
        <sz val="12"/>
        <color rgb="FF333333"/>
        <rFont val="宋体"/>
        <family val="3"/>
        <charset val="134"/>
      </rPr>
      <t>聚乙烯缠绕结构壁</t>
    </r>
    <r>
      <rPr>
        <sz val="12"/>
        <color rgb="FF333333"/>
        <rFont val="Times New Roman"/>
        <family val="1"/>
      </rPr>
      <t>C</t>
    </r>
    <r>
      <rPr>
        <sz val="12"/>
        <color rgb="FF333333"/>
        <rFont val="宋体"/>
        <family val="3"/>
        <charset val="134"/>
      </rPr>
      <t>型管</t>
    </r>
    <r>
      <rPr>
        <sz val="12"/>
        <color rgb="FF333333"/>
        <rFont val="Times New Roman"/>
        <family val="1"/>
      </rPr>
      <t>SN=8.0</t>
    </r>
    <r>
      <rPr>
        <sz val="12"/>
        <color rgb="FF333333"/>
        <rFont val="宋体"/>
        <family val="3"/>
        <charset val="134"/>
      </rPr>
      <t>、</t>
    </r>
    <r>
      <rPr>
        <sz val="12"/>
        <color rgb="FF333333"/>
        <rFont val="Times New Roman"/>
        <family val="1"/>
      </rPr>
      <t>DN400</t>
    </r>
    <r>
      <rPr>
        <sz val="12"/>
        <color rgb="FF333333"/>
        <rFont val="宋体"/>
        <family val="3"/>
        <charset val="134"/>
      </rPr>
      <t>聚乙烯缠绕结构壁</t>
    </r>
    <r>
      <rPr>
        <sz val="12"/>
        <color rgb="FF333333"/>
        <rFont val="Times New Roman"/>
        <family val="1"/>
      </rPr>
      <t>C</t>
    </r>
    <r>
      <rPr>
        <sz val="12"/>
        <color rgb="FF333333"/>
        <rFont val="宋体"/>
        <family val="3"/>
        <charset val="134"/>
      </rPr>
      <t>型管</t>
    </r>
    <r>
      <rPr>
        <sz val="12"/>
        <color rgb="FF333333"/>
        <rFont val="Times New Roman"/>
        <family val="1"/>
      </rPr>
      <t>SN=12.5</t>
    </r>
    <r>
      <rPr>
        <sz val="12"/>
        <color rgb="FF333333"/>
        <rFont val="宋体"/>
        <family val="3"/>
        <charset val="134"/>
      </rPr>
      <t>、</t>
    </r>
    <r>
      <rPr>
        <sz val="12"/>
        <color rgb="FF333333"/>
        <rFont val="Times New Roman"/>
        <family val="1"/>
      </rPr>
      <t>DN500</t>
    </r>
    <r>
      <rPr>
        <sz val="12"/>
        <color rgb="FF333333"/>
        <rFont val="宋体"/>
        <family val="3"/>
        <charset val="134"/>
      </rPr>
      <t>聚乙烯缠绕结构壁</t>
    </r>
    <r>
      <rPr>
        <sz val="12"/>
        <color rgb="FF333333"/>
        <rFont val="Times New Roman"/>
        <family val="1"/>
      </rPr>
      <t>C</t>
    </r>
    <r>
      <rPr>
        <sz val="12"/>
        <color rgb="FF333333"/>
        <rFont val="宋体"/>
        <family val="3"/>
        <charset val="134"/>
      </rPr>
      <t>型管</t>
    </r>
    <r>
      <rPr>
        <sz val="12"/>
        <color rgb="FF333333"/>
        <rFont val="Times New Roman"/>
        <family val="1"/>
      </rPr>
      <t>SN=8</t>
    </r>
    <r>
      <rPr>
        <sz val="12"/>
        <color rgb="FF333333"/>
        <rFont val="宋体"/>
        <family val="3"/>
        <charset val="134"/>
      </rPr>
      <t>、</t>
    </r>
    <r>
      <rPr>
        <sz val="12"/>
        <color rgb="FF333333"/>
        <rFont val="Times New Roman"/>
        <family val="1"/>
      </rPr>
      <t>DN500</t>
    </r>
    <r>
      <rPr>
        <sz val="12"/>
        <color rgb="FF333333"/>
        <rFont val="宋体"/>
        <family val="3"/>
        <charset val="134"/>
      </rPr>
      <t>聚乙烯缠绕结构壁</t>
    </r>
    <r>
      <rPr>
        <sz val="12"/>
        <color rgb="FF333333"/>
        <rFont val="Times New Roman"/>
        <family val="1"/>
      </rPr>
      <t>C</t>
    </r>
    <r>
      <rPr>
        <sz val="12"/>
        <color rgb="FF333333"/>
        <rFont val="宋体"/>
        <family val="3"/>
        <charset val="134"/>
      </rPr>
      <t>型管</t>
    </r>
    <r>
      <rPr>
        <sz val="12"/>
        <color rgb="FF333333"/>
        <rFont val="Times New Roman"/>
        <family val="1"/>
      </rPr>
      <t>SN=12.5</t>
    </r>
    <r>
      <rPr>
        <sz val="12"/>
        <color rgb="FF333333"/>
        <rFont val="宋体"/>
        <family val="3"/>
        <charset val="134"/>
      </rPr>
      <t>、</t>
    </r>
    <r>
      <rPr>
        <sz val="12"/>
        <color rgb="FF333333"/>
        <rFont val="Times New Roman"/>
        <family val="1"/>
      </rPr>
      <t>DN600II</t>
    </r>
    <r>
      <rPr>
        <sz val="12"/>
        <color rgb="FF333333"/>
        <rFont val="宋体"/>
        <family val="3"/>
        <charset val="134"/>
      </rPr>
      <t>钢筋混凝土管、</t>
    </r>
    <r>
      <rPr>
        <sz val="12"/>
        <color rgb="FF333333"/>
        <rFont val="Times New Roman"/>
        <family val="1"/>
      </rPr>
      <t>DN800II</t>
    </r>
    <r>
      <rPr>
        <sz val="12"/>
        <color rgb="FF333333"/>
        <rFont val="宋体"/>
        <family val="3"/>
        <charset val="134"/>
      </rPr>
      <t>钢筋混凝土管、给水用</t>
    </r>
    <r>
      <rPr>
        <sz val="12"/>
        <color rgb="FF333333"/>
        <rFont val="Times New Roman"/>
        <family val="1"/>
      </rPr>
      <t>PE</t>
    </r>
    <r>
      <rPr>
        <sz val="12"/>
        <color rgb="FF333333"/>
        <rFont val="宋体"/>
        <family val="3"/>
        <charset val="134"/>
      </rPr>
      <t>管</t>
    </r>
    <r>
      <rPr>
        <sz val="12"/>
        <color rgb="FF333333"/>
        <rFont val="Times New Roman"/>
        <family val="1"/>
      </rPr>
      <t>DN315 PN1.0Mpa</t>
    </r>
    <r>
      <rPr>
        <sz val="12"/>
        <color rgb="FF333333"/>
        <rFont val="宋体"/>
        <family val="3"/>
        <charset val="134"/>
      </rPr>
      <t>、顶管</t>
    </r>
    <r>
      <rPr>
        <sz val="12"/>
        <color rgb="FF333333"/>
        <rFont val="Times New Roman"/>
        <family val="1"/>
      </rPr>
      <t>-</t>
    </r>
    <r>
      <rPr>
        <sz val="12"/>
        <color rgb="FF333333"/>
        <rFont val="宋体"/>
        <family val="3"/>
        <charset val="134"/>
      </rPr>
      <t>钢筋混凝土管Ⅲ级</t>
    </r>
    <r>
      <rPr>
        <sz val="12"/>
        <color rgb="FF333333"/>
        <rFont val="Times New Roman"/>
        <family val="1"/>
      </rPr>
      <t>DN600</t>
    </r>
    <r>
      <rPr>
        <sz val="12"/>
        <color rgb="FF333333"/>
        <rFont val="宋体"/>
        <family val="3"/>
        <charset val="134"/>
      </rPr>
      <t>、</t>
    </r>
    <r>
      <rPr>
        <sz val="12"/>
        <color rgb="FF333333"/>
        <rFont val="Times New Roman"/>
        <family val="1"/>
      </rPr>
      <t>DN600II</t>
    </r>
    <r>
      <rPr>
        <sz val="12"/>
        <color rgb="FF333333"/>
        <rFont val="宋体"/>
        <family val="3"/>
        <charset val="134"/>
      </rPr>
      <t>钢筋混凝土管</t>
    </r>
    <r>
      <rPr>
        <sz val="12"/>
        <color rgb="FF333333"/>
        <rFont val="Times New Roman"/>
        <family val="1"/>
      </rPr>
      <t>-</t>
    </r>
    <r>
      <rPr>
        <sz val="12"/>
        <color rgb="FF333333"/>
        <rFont val="宋体"/>
        <family val="3"/>
        <charset val="134"/>
      </rPr>
      <t>工作井内埋管）排水管；工作井、接收井、检查井（</t>
    </r>
    <r>
      <rPr>
        <sz val="12"/>
        <color rgb="FF333333"/>
        <rFont val="Times New Roman"/>
        <family val="1"/>
      </rPr>
      <t>157</t>
    </r>
    <r>
      <rPr>
        <sz val="12"/>
        <color rgb="FF333333"/>
        <rFont val="宋体"/>
        <family val="3"/>
        <charset val="134"/>
      </rPr>
      <t>）座。</t>
    </r>
  </si>
  <si>
    <r>
      <rPr>
        <b/>
        <sz val="14"/>
        <color theme="1"/>
        <rFont val="宋体"/>
        <family val="3"/>
        <charset val="134"/>
      </rPr>
      <t>工程造价分析</t>
    </r>
  </si>
  <si>
    <r>
      <rPr>
        <sz val="11"/>
        <color theme="1"/>
        <rFont val="宋体"/>
        <family val="3"/>
        <charset val="134"/>
      </rPr>
      <t>管道基础及其他（含基础、垫层、抹灰、勾缝、沉降缝、盖板、过梁、管截断、闭水试验等</t>
    </r>
  </si>
  <si>
    <r>
      <rPr>
        <sz val="11"/>
        <color theme="1"/>
        <rFont val="宋体"/>
        <family val="3"/>
        <charset val="134"/>
      </rPr>
      <t>管道铺设</t>
    </r>
  </si>
  <si>
    <r>
      <rPr>
        <sz val="11"/>
        <color theme="1"/>
        <rFont val="宋体"/>
        <family val="3"/>
        <charset val="134"/>
      </rPr>
      <t>管道附属建筑物（含砌筑井、砖砌井筒、砌体吹水口、雨水口、非定型井等）</t>
    </r>
  </si>
  <si>
    <r>
      <rPr>
        <sz val="11"/>
        <color theme="1"/>
        <rFont val="宋体"/>
        <family val="3"/>
        <charset val="134"/>
      </rPr>
      <t>水处理构筑物</t>
    </r>
  </si>
  <si>
    <r>
      <rPr>
        <sz val="11"/>
        <color theme="1"/>
        <rFont val="宋体"/>
        <family val="3"/>
        <charset val="134"/>
      </rPr>
      <t>钢筋工程</t>
    </r>
  </si>
  <si>
    <r>
      <rPr>
        <sz val="11"/>
        <color theme="1"/>
        <rFont val="宋体"/>
        <family val="3"/>
        <charset val="134"/>
      </rPr>
      <t>模板、井字架工程</t>
    </r>
  </si>
  <si>
    <r>
      <rPr>
        <sz val="11"/>
        <color theme="1"/>
        <rFont val="宋体"/>
        <family val="3"/>
        <charset val="134"/>
      </rPr>
      <t>搅拌桩工程</t>
    </r>
  </si>
  <si>
    <r>
      <rPr>
        <sz val="11"/>
        <color theme="1"/>
        <rFont val="宋体"/>
        <family val="3"/>
        <charset val="134"/>
      </rPr>
      <t>旋喷桩工程</t>
    </r>
  </si>
  <si>
    <r>
      <rPr>
        <sz val="11"/>
        <color theme="1"/>
        <rFont val="宋体"/>
        <family val="3"/>
        <charset val="134"/>
      </rPr>
      <t>其他工程（上述未包含部分可以补充）</t>
    </r>
  </si>
  <si>
    <r>
      <rPr>
        <sz val="11"/>
        <color theme="1"/>
        <rFont val="宋体"/>
        <family val="3"/>
        <charset val="134"/>
      </rPr>
      <t>绿色施工安全防护措施费</t>
    </r>
  </si>
  <si>
    <r>
      <rPr>
        <sz val="11"/>
        <color theme="1"/>
        <rFont val="宋体"/>
        <family val="3"/>
        <charset val="134"/>
      </rPr>
      <t>其他措施项目费</t>
    </r>
  </si>
  <si>
    <r>
      <rPr>
        <b/>
        <sz val="11"/>
        <color theme="1"/>
        <rFont val="宋体"/>
        <family val="3"/>
        <charset val="134"/>
      </rPr>
      <t>税前工程造价（</t>
    </r>
    <r>
      <rPr>
        <b/>
        <sz val="11"/>
        <color theme="1"/>
        <rFont val="Times New Roman"/>
        <family val="1"/>
      </rPr>
      <t>1+2+3+4</t>
    </r>
    <r>
      <rPr>
        <b/>
        <sz val="11"/>
        <color theme="1"/>
        <rFont val="宋体"/>
        <family val="3"/>
        <charset val="134"/>
      </rPr>
      <t>）</t>
    </r>
  </si>
  <si>
    <r>
      <rPr>
        <b/>
        <sz val="11"/>
        <color theme="1"/>
        <rFont val="宋体"/>
        <family val="3"/>
        <charset val="134"/>
      </rPr>
      <t>人工费</t>
    </r>
  </si>
  <si>
    <r>
      <t xml:space="preserve">                                                                                                   </t>
    </r>
    <r>
      <rPr>
        <sz val="11"/>
        <color theme="1"/>
        <rFont val="宋体"/>
        <family val="3"/>
        <charset val="134"/>
      </rPr>
      <t>填表时间：</t>
    </r>
    <r>
      <rPr>
        <sz val="11"/>
        <color theme="1"/>
        <rFont val="Times New Roman"/>
        <family val="1"/>
      </rPr>
      <t xml:space="preserve"> 2019  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9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5  </t>
    </r>
    <r>
      <rPr>
        <sz val="11"/>
        <color theme="1"/>
        <rFont val="宋体"/>
        <family val="3"/>
        <charset val="134"/>
      </rPr>
      <t>日</t>
    </r>
    <phoneticPr fontId="12" type="noConversion"/>
  </si>
  <si>
    <r>
      <rPr>
        <sz val="11"/>
        <color theme="1"/>
        <rFont val="Times New Roman"/>
        <family val="1"/>
      </rPr>
      <t xml:space="preserve">                                                                                              </t>
    </r>
    <r>
      <rPr>
        <sz val="11"/>
        <color theme="1"/>
        <rFont val="宋体"/>
        <charset val="134"/>
      </rPr>
      <t>填表时间：</t>
    </r>
    <r>
      <rPr>
        <sz val="11"/>
        <color theme="1"/>
        <rFont val="Times New Roman"/>
        <family val="1"/>
      </rPr>
      <t xml:space="preserve">2019    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family val="1"/>
      </rPr>
      <t xml:space="preserve"> 9  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family val="1"/>
      </rPr>
      <t xml:space="preserve"> 5  </t>
    </r>
    <r>
      <rPr>
        <sz val="11"/>
        <color theme="1"/>
        <rFont val="宋体"/>
        <charset val="134"/>
      </rPr>
      <t>日</t>
    </r>
    <phoneticPr fontId="12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</si>
  <si>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1                                     </t>
    </r>
    <r>
      <rPr>
        <b/>
        <sz val="18"/>
        <color theme="1"/>
        <rFont val="宋体"/>
        <family val="3"/>
        <charset val="134"/>
      </rPr>
      <t>建设工程造价指标分析表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</si>
</sst>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6" x14ac:knownFonts="1">
    <font>
      <sz val="11"/>
      <color theme="1"/>
      <name val="宋体"/>
      <charset val="134"/>
      <scheme val="minor"/>
    </font>
    <font>
      <b/>
      <sz val="18"/>
      <color theme="1"/>
      <name val="Times New Roman"/>
      <family val="1"/>
    </font>
    <font>
      <sz val="11"/>
      <color theme="1"/>
      <name val="宋体"/>
      <charset val="134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Times New Roman"/>
      <family val="1"/>
    </font>
    <font>
      <b/>
      <sz val="18"/>
      <color theme="1"/>
      <name val="宋体"/>
      <charset val="134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2"/>
      <color rgb="FF333333"/>
      <name val="宋体"/>
      <family val="3"/>
      <charset val="134"/>
    </font>
    <font>
      <b/>
      <sz val="12"/>
      <color theme="1"/>
      <name val="Times New Roman"/>
      <family val="1"/>
    </font>
    <font>
      <sz val="12"/>
      <color rgb="FF333333"/>
      <name val="Times New Roman"/>
      <family val="1"/>
    </font>
    <font>
      <b/>
      <sz val="14"/>
      <color theme="1"/>
      <name val="Times New Roman"/>
      <family val="1"/>
    </font>
    <font>
      <b/>
      <sz val="12"/>
      <color rgb="FF333333"/>
      <name val="Times New Roman"/>
      <family val="1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2"/>
      <color rgb="FF333333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10" fontId="1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Normal="100" workbookViewId="0">
      <selection activeCell="A4" sqref="A4:G4"/>
    </sheetView>
  </sheetViews>
  <sheetFormatPr defaultColWidth="9" defaultRowHeight="13.5" x14ac:dyDescent="0.15"/>
  <cols>
    <col min="1" max="1" width="5.875" customWidth="1"/>
    <col min="2" max="2" width="9.75" customWidth="1"/>
    <col min="3" max="3" width="14.5" customWidth="1"/>
    <col min="4" max="4" width="10" customWidth="1"/>
    <col min="5" max="5" width="10.25" customWidth="1"/>
    <col min="6" max="6" width="18.375" customWidth="1"/>
    <col min="7" max="7" width="16.5" customWidth="1"/>
  </cols>
  <sheetData>
    <row r="1" spans="1:7" ht="30.75" customHeight="1" x14ac:dyDescent="0.15">
      <c r="A1" s="24" t="s">
        <v>39</v>
      </c>
      <c r="B1" s="24"/>
      <c r="C1" s="24"/>
      <c r="D1" s="24"/>
      <c r="E1" s="24"/>
      <c r="F1" s="24"/>
      <c r="G1" s="24"/>
    </row>
    <row r="2" spans="1:7" ht="44.25" customHeight="1" x14ac:dyDescent="0.15">
      <c r="A2" s="25" t="s">
        <v>57</v>
      </c>
      <c r="B2" s="25"/>
      <c r="C2" s="25"/>
      <c r="D2" s="25"/>
      <c r="E2" s="25"/>
      <c r="F2" s="25"/>
      <c r="G2" s="25"/>
    </row>
    <row r="3" spans="1:7" ht="15.75" customHeight="1" x14ac:dyDescent="0.15">
      <c r="A3" s="26" t="s">
        <v>55</v>
      </c>
      <c r="B3" s="26"/>
      <c r="C3" s="26"/>
      <c r="D3" s="26"/>
      <c r="E3" s="26"/>
      <c r="F3" s="26"/>
      <c r="G3" s="26"/>
    </row>
    <row r="4" spans="1:7" ht="96.75" customHeight="1" x14ac:dyDescent="0.15">
      <c r="A4" s="27" t="s">
        <v>40</v>
      </c>
      <c r="B4" s="28"/>
      <c r="C4" s="28"/>
      <c r="D4" s="28"/>
      <c r="E4" s="28"/>
      <c r="F4" s="28"/>
      <c r="G4" s="29"/>
    </row>
    <row r="5" spans="1:7" ht="21" customHeight="1" x14ac:dyDescent="0.15">
      <c r="A5" s="30" t="s">
        <v>41</v>
      </c>
      <c r="B5" s="30"/>
      <c r="C5" s="30"/>
      <c r="D5" s="30"/>
      <c r="E5" s="30"/>
      <c r="F5" s="30"/>
      <c r="G5" s="30"/>
    </row>
    <row r="6" spans="1:7" ht="29.25" customHeight="1" x14ac:dyDescent="0.15">
      <c r="A6" s="18" t="s">
        <v>28</v>
      </c>
      <c r="B6" s="31" t="s">
        <v>29</v>
      </c>
      <c r="C6" s="31"/>
      <c r="D6" s="32" t="s">
        <v>30</v>
      </c>
      <c r="E6" s="33"/>
      <c r="F6" s="19" t="s">
        <v>37</v>
      </c>
      <c r="G6" s="19" t="s">
        <v>38</v>
      </c>
    </row>
    <row r="7" spans="1:7" ht="18.75" customHeight="1" x14ac:dyDescent="0.15">
      <c r="A7" s="19">
        <v>1</v>
      </c>
      <c r="B7" s="34" t="s">
        <v>31</v>
      </c>
      <c r="C7" s="35"/>
      <c r="D7" s="32">
        <v>14244206.130000001</v>
      </c>
      <c r="E7" s="33"/>
      <c r="F7" s="20">
        <f t="shared" ref="F7:F15" si="0">D7/3928</f>
        <v>3626.325389511202</v>
      </c>
      <c r="G7" s="21">
        <f t="shared" ref="G7:G15" si="1">D7/22613873.04</f>
        <v>0.62988794996790176</v>
      </c>
    </row>
    <row r="8" spans="1:7" ht="57" customHeight="1" x14ac:dyDescent="0.15">
      <c r="A8" s="22">
        <v>1.1000000000000001</v>
      </c>
      <c r="B8" s="36" t="s">
        <v>42</v>
      </c>
      <c r="C8" s="37"/>
      <c r="D8" s="38">
        <v>459042.95</v>
      </c>
      <c r="E8" s="39"/>
      <c r="F8" s="20">
        <f t="shared" si="0"/>
        <v>116.86429480651732</v>
      </c>
      <c r="G8" s="21">
        <f t="shared" si="1"/>
        <v>2.0299174280674216E-2</v>
      </c>
    </row>
    <row r="9" spans="1:7" ht="18" customHeight="1" x14ac:dyDescent="0.15">
      <c r="A9" s="22">
        <v>1.2</v>
      </c>
      <c r="B9" s="40" t="s">
        <v>43</v>
      </c>
      <c r="C9" s="40"/>
      <c r="D9" s="38">
        <v>1847706.4</v>
      </c>
      <c r="E9" s="39"/>
      <c r="F9" s="20">
        <f t="shared" si="0"/>
        <v>470.39368635437881</v>
      </c>
      <c r="G9" s="21">
        <f t="shared" si="1"/>
        <v>8.1706764548104133E-2</v>
      </c>
    </row>
    <row r="10" spans="1:7" ht="52.5" customHeight="1" x14ac:dyDescent="0.15">
      <c r="A10" s="22">
        <v>1.3</v>
      </c>
      <c r="B10" s="36" t="s">
        <v>44</v>
      </c>
      <c r="C10" s="37"/>
      <c r="D10" s="38">
        <f>1630008.36-435336.3</f>
        <v>1194672.06</v>
      </c>
      <c r="E10" s="39"/>
      <c r="F10" s="20">
        <f t="shared" si="0"/>
        <v>304.14258146639514</v>
      </c>
      <c r="G10" s="21">
        <f t="shared" si="1"/>
        <v>5.2829166321347674E-2</v>
      </c>
    </row>
    <row r="11" spans="1:7" ht="18" customHeight="1" x14ac:dyDescent="0.15">
      <c r="A11" s="22">
        <v>1.4</v>
      </c>
      <c r="B11" s="40" t="s">
        <v>45</v>
      </c>
      <c r="C11" s="40"/>
      <c r="D11" s="38">
        <v>435336.3</v>
      </c>
      <c r="E11" s="39"/>
      <c r="F11" s="20">
        <f t="shared" si="0"/>
        <v>110.82899694501018</v>
      </c>
      <c r="G11" s="21">
        <f t="shared" si="1"/>
        <v>1.9250850981163907E-2</v>
      </c>
    </row>
    <row r="12" spans="1:7" ht="18" customHeight="1" x14ac:dyDescent="0.15">
      <c r="A12" s="22">
        <v>1.5</v>
      </c>
      <c r="B12" s="40" t="s">
        <v>46</v>
      </c>
      <c r="C12" s="40"/>
      <c r="D12" s="38">
        <v>606398.11</v>
      </c>
      <c r="E12" s="39"/>
      <c r="F12" s="20">
        <f t="shared" si="0"/>
        <v>154.37833757637475</v>
      </c>
      <c r="G12" s="21">
        <f t="shared" si="1"/>
        <v>2.6815314162566821E-2</v>
      </c>
    </row>
    <row r="13" spans="1:7" ht="21" customHeight="1" x14ac:dyDescent="0.15">
      <c r="A13" s="22">
        <v>1.6</v>
      </c>
      <c r="B13" s="41" t="s">
        <v>47</v>
      </c>
      <c r="C13" s="42"/>
      <c r="D13" s="38">
        <v>0</v>
      </c>
      <c r="E13" s="39"/>
      <c r="F13" s="20">
        <f t="shared" si="0"/>
        <v>0</v>
      </c>
      <c r="G13" s="21">
        <f t="shared" si="1"/>
        <v>0</v>
      </c>
    </row>
    <row r="14" spans="1:7" ht="19.5" customHeight="1" x14ac:dyDescent="0.15">
      <c r="A14" s="22">
        <v>1.7</v>
      </c>
      <c r="B14" s="41" t="s">
        <v>48</v>
      </c>
      <c r="C14" s="42"/>
      <c r="D14" s="38">
        <v>184529.67</v>
      </c>
      <c r="E14" s="39"/>
      <c r="F14" s="20">
        <f t="shared" si="0"/>
        <v>46.978021894093686</v>
      </c>
      <c r="G14" s="21">
        <f t="shared" si="1"/>
        <v>8.1600206065364916E-3</v>
      </c>
    </row>
    <row r="15" spans="1:7" ht="21.75" customHeight="1" x14ac:dyDescent="0.15">
      <c r="A15" s="22">
        <v>1.8</v>
      </c>
      <c r="B15" s="41" t="s">
        <v>49</v>
      </c>
      <c r="C15" s="42"/>
      <c r="D15" s="38">
        <v>140152.85</v>
      </c>
      <c r="E15" s="39"/>
      <c r="F15" s="20">
        <f t="shared" si="0"/>
        <v>35.680460794297353</v>
      </c>
      <c r="G15" s="21">
        <f t="shared" si="1"/>
        <v>6.1976491046931252E-3</v>
      </c>
    </row>
    <row r="16" spans="1:7" ht="27.75" customHeight="1" x14ac:dyDescent="0.15">
      <c r="A16" s="22">
        <v>1.9</v>
      </c>
      <c r="B16" s="43" t="s">
        <v>50</v>
      </c>
      <c r="C16" s="43"/>
      <c r="D16" s="38">
        <f>D7-D8-D9-D10-D11-D12-D14-D15</f>
        <v>9376367.790000001</v>
      </c>
      <c r="E16" s="39"/>
      <c r="F16" s="20">
        <f t="shared" ref="F16:F25" si="2">D16/3928</f>
        <v>2387.0590096741348</v>
      </c>
      <c r="G16" s="21">
        <f t="shared" ref="G16:G25" si="3">D16/22613873.04</f>
        <v>0.41462900996281532</v>
      </c>
    </row>
    <row r="17" spans="1:7" ht="18" customHeight="1" x14ac:dyDescent="0.15">
      <c r="A17" s="19">
        <v>2</v>
      </c>
      <c r="B17" s="44" t="s">
        <v>32</v>
      </c>
      <c r="C17" s="44"/>
      <c r="D17" s="32">
        <v>6142929.7999999998</v>
      </c>
      <c r="E17" s="33"/>
      <c r="F17" s="20">
        <f t="shared" si="2"/>
        <v>1563.88233197556</v>
      </c>
      <c r="G17" s="21">
        <f t="shared" si="3"/>
        <v>0.27164430388081812</v>
      </c>
    </row>
    <row r="18" spans="1:7" ht="18" customHeight="1" x14ac:dyDescent="0.15">
      <c r="A18" s="22">
        <v>2.1</v>
      </c>
      <c r="B18" s="45" t="s">
        <v>51</v>
      </c>
      <c r="C18" s="46"/>
      <c r="D18" s="32">
        <v>622390.61</v>
      </c>
      <c r="E18" s="33"/>
      <c r="F18" s="20">
        <f t="shared" si="2"/>
        <v>158.44974796334012</v>
      </c>
      <c r="G18" s="21">
        <f t="shared" si="3"/>
        <v>2.7522512791112761E-2</v>
      </c>
    </row>
    <row r="19" spans="1:7" ht="18" customHeight="1" x14ac:dyDescent="0.15">
      <c r="A19" s="22">
        <v>2.2000000000000002</v>
      </c>
      <c r="B19" s="45" t="s">
        <v>52</v>
      </c>
      <c r="C19" s="46"/>
      <c r="D19" s="32">
        <f>D17-D18</f>
        <v>5520539.1899999995</v>
      </c>
      <c r="E19" s="33"/>
      <c r="F19" s="20">
        <f t="shared" si="2"/>
        <v>1405.4325840122199</v>
      </c>
      <c r="G19" s="21">
        <f t="shared" si="3"/>
        <v>0.24412179108970533</v>
      </c>
    </row>
    <row r="20" spans="1:7" ht="18" customHeight="1" x14ac:dyDescent="0.15">
      <c r="A20" s="19">
        <v>3</v>
      </c>
      <c r="B20" s="44" t="s">
        <v>33</v>
      </c>
      <c r="C20" s="44"/>
      <c r="D20" s="32">
        <v>170930.47</v>
      </c>
      <c r="E20" s="33"/>
      <c r="F20" s="20">
        <f t="shared" si="2"/>
        <v>43.515903767820774</v>
      </c>
      <c r="G20" s="21">
        <f t="shared" si="3"/>
        <v>7.558655242189332E-3</v>
      </c>
    </row>
    <row r="21" spans="1:7" ht="18" customHeight="1" x14ac:dyDescent="0.15">
      <c r="A21" s="19">
        <v>4</v>
      </c>
      <c r="B21" s="44" t="s">
        <v>34</v>
      </c>
      <c r="C21" s="44"/>
      <c r="D21" s="32">
        <v>0</v>
      </c>
      <c r="E21" s="33"/>
      <c r="F21" s="20">
        <f t="shared" si="2"/>
        <v>0</v>
      </c>
      <c r="G21" s="21">
        <f t="shared" si="3"/>
        <v>0</v>
      </c>
    </row>
    <row r="22" spans="1:7" ht="31.5" customHeight="1" x14ac:dyDescent="0.15">
      <c r="A22" s="19">
        <v>5</v>
      </c>
      <c r="B22" s="49" t="s">
        <v>53</v>
      </c>
      <c r="C22" s="50"/>
      <c r="D22" s="32">
        <f>D7+D17+D20+D21</f>
        <v>20558066.399999999</v>
      </c>
      <c r="E22" s="33"/>
      <c r="F22" s="20">
        <f t="shared" si="2"/>
        <v>5233.7236252545817</v>
      </c>
      <c r="G22" s="21">
        <f t="shared" si="3"/>
        <v>0.90909090909090906</v>
      </c>
    </row>
    <row r="23" spans="1:7" ht="18" customHeight="1" x14ac:dyDescent="0.15">
      <c r="A23" s="19">
        <v>6</v>
      </c>
      <c r="B23" s="44" t="s">
        <v>35</v>
      </c>
      <c r="C23" s="44"/>
      <c r="D23" s="32">
        <v>2055806.64</v>
      </c>
      <c r="E23" s="33"/>
      <c r="F23" s="20">
        <f t="shared" si="2"/>
        <v>523.37236252545824</v>
      </c>
      <c r="G23" s="21">
        <f t="shared" si="3"/>
        <v>9.0909090909090912E-2</v>
      </c>
    </row>
    <row r="24" spans="1:7" ht="18" customHeight="1" x14ac:dyDescent="0.15">
      <c r="A24" s="19">
        <v>7</v>
      </c>
      <c r="B24" s="44" t="s">
        <v>36</v>
      </c>
      <c r="C24" s="44"/>
      <c r="D24" s="32">
        <f>D22+D23</f>
        <v>22613873.039999999</v>
      </c>
      <c r="E24" s="33"/>
      <c r="F24" s="20">
        <f t="shared" si="2"/>
        <v>5757.0959877800406</v>
      </c>
      <c r="G24" s="21">
        <f t="shared" si="3"/>
        <v>1</v>
      </c>
    </row>
    <row r="25" spans="1:7" ht="18" customHeight="1" x14ac:dyDescent="0.15">
      <c r="A25" s="23">
        <v>8</v>
      </c>
      <c r="B25" s="47" t="s">
        <v>54</v>
      </c>
      <c r="C25" s="48"/>
      <c r="D25" s="32">
        <v>4709156.26</v>
      </c>
      <c r="E25" s="33"/>
      <c r="F25" s="20">
        <f t="shared" si="2"/>
        <v>1198.8687016293279</v>
      </c>
      <c r="G25" s="21">
        <f t="shared" si="3"/>
        <v>0.20824191644086457</v>
      </c>
    </row>
  </sheetData>
  <mergeCells count="45">
    <mergeCell ref="B21:C21"/>
    <mergeCell ref="D21:E21"/>
    <mergeCell ref="B25:C25"/>
    <mergeCell ref="D25:E25"/>
    <mergeCell ref="B22:C22"/>
    <mergeCell ref="D22:E22"/>
    <mergeCell ref="B23:C23"/>
    <mergeCell ref="D23:E23"/>
    <mergeCell ref="B24:C24"/>
    <mergeCell ref="D24:E24"/>
    <mergeCell ref="B18:C18"/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B12:C12"/>
    <mergeCell ref="D12:E12"/>
    <mergeCell ref="B13:C13"/>
    <mergeCell ref="D13:E13"/>
    <mergeCell ref="B14:C14"/>
    <mergeCell ref="D14:E14"/>
    <mergeCell ref="B9:C9"/>
    <mergeCell ref="D9:E9"/>
    <mergeCell ref="B10:C10"/>
    <mergeCell ref="D10:E10"/>
    <mergeCell ref="B11:C11"/>
    <mergeCell ref="D11:E11"/>
    <mergeCell ref="B6:C6"/>
    <mergeCell ref="D6:E6"/>
    <mergeCell ref="B7:C7"/>
    <mergeCell ref="D7:E7"/>
    <mergeCell ref="B8:C8"/>
    <mergeCell ref="D8:E8"/>
    <mergeCell ref="A1:G1"/>
    <mergeCell ref="A2:G2"/>
    <mergeCell ref="A3:G3"/>
    <mergeCell ref="A4:G4"/>
    <mergeCell ref="A5:G5"/>
  </mergeCells>
  <phoneticPr fontId="12" type="noConversion"/>
  <pageMargins left="0.7" right="0.7" top="0.75" bottom="0.75" header="0.3" footer="0.3"/>
  <pageSetup paperSize="9" orientation="portrait" r:id="rId1"/>
  <headerFooter>
    <oddFooter>&amp;L&amp;10制表单位：东莞市建设工程造价管理站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abSelected="1" zoomScaleNormal="100" workbookViewId="0">
      <selection activeCell="B14" sqref="B14"/>
    </sheetView>
  </sheetViews>
  <sheetFormatPr defaultColWidth="9" defaultRowHeight="13.5" x14ac:dyDescent="0.15"/>
  <cols>
    <col min="1" max="1" width="6.75" customWidth="1"/>
    <col min="2" max="2" width="25.5" customWidth="1"/>
    <col min="3" max="3" width="8" customWidth="1"/>
    <col min="4" max="4" width="10.375" customWidth="1"/>
    <col min="5" max="5" width="10" customWidth="1"/>
    <col min="6" max="6" width="11.875" customWidth="1"/>
    <col min="7" max="7" width="10.375" customWidth="1"/>
  </cols>
  <sheetData>
    <row r="1" spans="1:7" ht="33.75" customHeight="1" x14ac:dyDescent="0.15">
      <c r="A1" s="54" t="s">
        <v>26</v>
      </c>
      <c r="B1" s="54"/>
      <c r="C1" s="54"/>
      <c r="D1" s="54"/>
      <c r="E1" s="54"/>
      <c r="F1" s="54"/>
      <c r="G1" s="54"/>
    </row>
    <row r="2" spans="1:7" ht="39" customHeight="1" x14ac:dyDescent="0.15">
      <c r="A2" s="51" t="s">
        <v>27</v>
      </c>
      <c r="B2" s="51"/>
      <c r="C2" s="51"/>
      <c r="D2" s="51"/>
      <c r="E2" s="51"/>
      <c r="F2" s="51"/>
      <c r="G2" s="51"/>
    </row>
    <row r="3" spans="1:7" ht="28.5" customHeight="1" x14ac:dyDescent="0.15">
      <c r="A3" s="52" t="s">
        <v>56</v>
      </c>
      <c r="B3" s="53"/>
      <c r="C3" s="53"/>
      <c r="D3" s="53"/>
      <c r="E3" s="53"/>
      <c r="F3" s="53"/>
      <c r="G3" s="53"/>
    </row>
    <row r="4" spans="1:7" ht="31.5" customHeight="1" x14ac:dyDescent="0.1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3" t="s">
        <v>6</v>
      </c>
    </row>
    <row r="5" spans="1:7" ht="30" customHeight="1" x14ac:dyDescent="0.15">
      <c r="A5" s="2">
        <v>1</v>
      </c>
      <c r="B5" s="4" t="s">
        <v>7</v>
      </c>
      <c r="C5" s="5" t="s">
        <v>8</v>
      </c>
      <c r="D5" s="6">
        <v>40235.79</v>
      </c>
      <c r="E5" s="6">
        <v>105</v>
      </c>
      <c r="F5" s="7">
        <f t="shared" ref="F5:F17" si="0">D5*E5</f>
        <v>4224757.95</v>
      </c>
      <c r="G5" s="8">
        <f t="shared" ref="G5:G17" si="1">F5/35143.51</f>
        <v>120.21445638184689</v>
      </c>
    </row>
    <row r="6" spans="1:7" ht="30" customHeight="1" x14ac:dyDescent="0.15">
      <c r="A6" s="2">
        <v>2</v>
      </c>
      <c r="B6" s="4" t="s">
        <v>9</v>
      </c>
      <c r="C6" s="5" t="s">
        <v>10</v>
      </c>
      <c r="D6" s="6">
        <v>248.61</v>
      </c>
      <c r="E6" s="6">
        <v>446.28</v>
      </c>
      <c r="F6" s="7">
        <f t="shared" si="0"/>
        <v>110949.67079999999</v>
      </c>
      <c r="G6" s="8">
        <f t="shared" si="1"/>
        <v>3.1570458044742824</v>
      </c>
    </row>
    <row r="7" spans="1:7" ht="30" customHeight="1" x14ac:dyDescent="0.15">
      <c r="A7" s="2">
        <v>3</v>
      </c>
      <c r="B7" s="4" t="s">
        <v>11</v>
      </c>
      <c r="C7" s="5" t="s">
        <v>10</v>
      </c>
      <c r="D7" s="6">
        <v>106.34</v>
      </c>
      <c r="E7" s="6">
        <v>480.6</v>
      </c>
      <c r="F7" s="7">
        <f t="shared" si="0"/>
        <v>51107.004000000001</v>
      </c>
      <c r="G7" s="8">
        <f t="shared" si="1"/>
        <v>1.4542373257537451</v>
      </c>
    </row>
    <row r="8" spans="1:7" ht="30" customHeight="1" x14ac:dyDescent="0.15">
      <c r="A8" s="2">
        <v>4</v>
      </c>
      <c r="B8" s="4" t="s">
        <v>12</v>
      </c>
      <c r="C8" s="5" t="s">
        <v>13</v>
      </c>
      <c r="D8" s="6">
        <v>427.54</v>
      </c>
      <c r="E8" s="6">
        <v>260.39999999999998</v>
      </c>
      <c r="F8" s="7">
        <f t="shared" si="0"/>
        <v>111331.416</v>
      </c>
      <c r="G8" s="8">
        <f t="shared" si="1"/>
        <v>3.1679082709723643</v>
      </c>
    </row>
    <row r="9" spans="1:7" ht="30" customHeight="1" x14ac:dyDescent="0.15">
      <c r="A9" s="2">
        <v>5</v>
      </c>
      <c r="B9" s="4" t="s">
        <v>14</v>
      </c>
      <c r="C9" s="5" t="s">
        <v>15</v>
      </c>
      <c r="D9" s="6">
        <v>29.74</v>
      </c>
      <c r="E9" s="6">
        <v>441.37</v>
      </c>
      <c r="F9" s="7">
        <f t="shared" si="0"/>
        <v>13126.343799999999</v>
      </c>
      <c r="G9" s="8">
        <f t="shared" si="1"/>
        <v>0.37350690924156404</v>
      </c>
    </row>
    <row r="10" spans="1:7" s="1" customFormat="1" ht="36" customHeight="1" x14ac:dyDescent="0.15">
      <c r="A10" s="9">
        <v>6</v>
      </c>
      <c r="B10" s="10" t="s">
        <v>16</v>
      </c>
      <c r="C10" s="11" t="s">
        <v>17</v>
      </c>
      <c r="D10" s="12">
        <v>33</v>
      </c>
      <c r="E10" s="12">
        <v>325.43</v>
      </c>
      <c r="F10" s="13">
        <f t="shared" si="0"/>
        <v>10739.19</v>
      </c>
      <c r="G10" s="14">
        <f t="shared" si="1"/>
        <v>0.30558103046622265</v>
      </c>
    </row>
    <row r="11" spans="1:7" s="1" customFormat="1" ht="30" customHeight="1" x14ac:dyDescent="0.15">
      <c r="A11" s="9">
        <v>7</v>
      </c>
      <c r="B11" s="10" t="s">
        <v>18</v>
      </c>
      <c r="C11" s="11" t="s">
        <v>17</v>
      </c>
      <c r="D11" s="12">
        <v>72.36</v>
      </c>
      <c r="E11" s="12">
        <v>350.8</v>
      </c>
      <c r="F11" s="13">
        <f t="shared" si="0"/>
        <v>25383.887999999999</v>
      </c>
      <c r="G11" s="14">
        <f t="shared" si="1"/>
        <v>0.72229233790250313</v>
      </c>
    </row>
    <row r="12" spans="1:7" s="1" customFormat="1" ht="30" customHeight="1" x14ac:dyDescent="0.15">
      <c r="A12" s="9">
        <v>8</v>
      </c>
      <c r="B12" s="10" t="s">
        <v>19</v>
      </c>
      <c r="C12" s="11" t="s">
        <v>17</v>
      </c>
      <c r="D12" s="12">
        <v>318.14999999999998</v>
      </c>
      <c r="E12" s="12">
        <v>164.289999999999</v>
      </c>
      <c r="F12" s="13">
        <f t="shared" si="0"/>
        <v>52268.863499999679</v>
      </c>
      <c r="G12" s="14">
        <f t="shared" si="1"/>
        <v>1.4872977542652877</v>
      </c>
    </row>
    <row r="13" spans="1:7" s="1" customFormat="1" ht="30" customHeight="1" x14ac:dyDescent="0.15">
      <c r="A13" s="9">
        <v>9</v>
      </c>
      <c r="B13" s="10" t="s">
        <v>20</v>
      </c>
      <c r="C13" s="11" t="s">
        <v>17</v>
      </c>
      <c r="D13" s="12">
        <v>724.17</v>
      </c>
      <c r="E13" s="12">
        <v>280.70999999999901</v>
      </c>
      <c r="F13" s="13">
        <f t="shared" si="0"/>
        <v>203281.76069999929</v>
      </c>
      <c r="G13" s="14">
        <f t="shared" si="1"/>
        <v>5.7843328882060803</v>
      </c>
    </row>
    <row r="14" spans="1:7" s="1" customFormat="1" ht="30" customHeight="1" x14ac:dyDescent="0.15">
      <c r="A14" s="9">
        <v>10</v>
      </c>
      <c r="B14" s="10" t="s">
        <v>21</v>
      </c>
      <c r="C14" s="11" t="s">
        <v>17</v>
      </c>
      <c r="D14" s="12">
        <v>426.12</v>
      </c>
      <c r="E14" s="12">
        <v>505.14999999999901</v>
      </c>
      <c r="F14" s="13">
        <f t="shared" si="0"/>
        <v>215254.51799999957</v>
      </c>
      <c r="G14" s="14">
        <f t="shared" si="1"/>
        <v>6.1250147751320103</v>
      </c>
    </row>
    <row r="15" spans="1:7" s="1" customFormat="1" ht="30" customHeight="1" x14ac:dyDescent="0.15">
      <c r="A15" s="9">
        <v>11</v>
      </c>
      <c r="B15" s="15" t="s">
        <v>22</v>
      </c>
      <c r="C15" s="11" t="s">
        <v>17</v>
      </c>
      <c r="D15" s="12">
        <v>584.91</v>
      </c>
      <c r="E15" s="12">
        <v>647.35</v>
      </c>
      <c r="F15" s="13">
        <f t="shared" si="0"/>
        <v>378641.48849999998</v>
      </c>
      <c r="G15" s="14">
        <f t="shared" si="1"/>
        <v>10.774151144834422</v>
      </c>
    </row>
    <row r="16" spans="1:7" s="1" customFormat="1" ht="33.950000000000003" customHeight="1" x14ac:dyDescent="0.15">
      <c r="A16" s="9">
        <v>12</v>
      </c>
      <c r="B16" s="16" t="s">
        <v>23</v>
      </c>
      <c r="C16" s="11" t="s">
        <v>17</v>
      </c>
      <c r="D16" s="17">
        <v>952.74</v>
      </c>
      <c r="E16" s="17">
        <v>459.39999999999901</v>
      </c>
      <c r="F16" s="13">
        <f t="shared" si="0"/>
        <v>437688.75599999906</v>
      </c>
      <c r="G16" s="14">
        <f t="shared" si="1"/>
        <v>12.454326730596888</v>
      </c>
    </row>
    <row r="17" spans="1:7" s="1" customFormat="1" ht="38.1" customHeight="1" x14ac:dyDescent="0.15">
      <c r="A17" s="9">
        <v>13</v>
      </c>
      <c r="B17" s="16" t="s">
        <v>24</v>
      </c>
      <c r="C17" s="11" t="s">
        <v>17</v>
      </c>
      <c r="D17" s="17">
        <v>841.18499999999995</v>
      </c>
      <c r="E17" s="17">
        <v>305.99</v>
      </c>
      <c r="F17" s="13">
        <f t="shared" si="0"/>
        <v>257394.19814999998</v>
      </c>
      <c r="G17" s="14">
        <f t="shared" si="1"/>
        <v>7.3240890892799255</v>
      </c>
    </row>
    <row r="18" spans="1:7" x14ac:dyDescent="0.15">
      <c r="A18" t="s">
        <v>25</v>
      </c>
    </row>
  </sheetData>
  <mergeCells count="3">
    <mergeCell ref="A2:G2"/>
    <mergeCell ref="A3:G3"/>
    <mergeCell ref="A1:G1"/>
  </mergeCells>
  <phoneticPr fontId="12" type="noConversion"/>
  <pageMargins left="0.7" right="0.7" top="0.75" bottom="0.75" header="0.3" footer="0.3"/>
  <pageSetup paperSize="9" orientation="portrait" r:id="rId1"/>
  <headerFooter>
    <oddFooter>&amp;L&amp;10制表单位：东莞市建设工程造价管理站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表1指标分析表</vt:lpstr>
      <vt:lpstr>表2消耗量表</vt:lpstr>
      <vt:lpstr>表1指标分析表!Print_Area</vt:lpstr>
      <vt:lpstr>表2消耗量表!Print_Area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张惠东</cp:lastModifiedBy>
  <cp:lastPrinted>2019-09-20T01:27:19Z</cp:lastPrinted>
  <dcterms:created xsi:type="dcterms:W3CDTF">2006-09-16T00:00:00Z</dcterms:created>
  <dcterms:modified xsi:type="dcterms:W3CDTF">2019-09-20T01:48:27Z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