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080" windowHeight="13065" activeTab="1"/>
  </bookViews>
  <sheets>
    <sheet name="表1指标分析表" sheetId="2" r:id="rId1"/>
    <sheet name="表2主要材料耗用量" sheetId="3" r:id="rId2"/>
  </sheets>
  <definedNames>
    <definedName name="_xlnm.Print_Area" localSheetId="0">表1指标分析表!$A$1:$G$25</definedName>
    <definedName name="_xlnm.Print_Area" localSheetId="1">表2主要材料耗用量!$A$1:$E$26</definedName>
  </definedNames>
  <calcPr calcId="144525"/>
</workbook>
</file>

<file path=xl/calcChain.xml><?xml version="1.0" encoding="utf-8"?>
<calcChain xmlns="http://schemas.openxmlformats.org/spreadsheetml/2006/main">
  <c r="E12" i="3" l="1"/>
  <c r="E11" i="3"/>
  <c r="E10" i="3"/>
  <c r="D10" i="3"/>
  <c r="E9" i="3"/>
  <c r="E8" i="3"/>
  <c r="E7" i="3"/>
  <c r="D7" i="3"/>
  <c r="E6" i="3"/>
  <c r="E5" i="3"/>
  <c r="D22" i="2"/>
  <c r="D23" i="2" s="1"/>
  <c r="D19" i="2"/>
  <c r="F9" i="2"/>
  <c r="F8" i="2"/>
  <c r="D24" i="2" l="1"/>
  <c r="G19" i="2" s="1"/>
  <c r="G20" i="2" l="1"/>
  <c r="G17" i="2"/>
  <c r="G9" i="2"/>
  <c r="G7" i="2"/>
  <c r="G24" i="2"/>
  <c r="G18" i="2"/>
  <c r="G8" i="2"/>
  <c r="G22" i="2"/>
  <c r="G23" i="2"/>
</calcChain>
</file>

<file path=xl/sharedStrings.xml><?xml version="1.0" encoding="utf-8"?>
<sst xmlns="http://schemas.openxmlformats.org/spreadsheetml/2006/main" count="48" uniqueCount="44">
  <si>
    <t>t</t>
  </si>
  <si>
    <t>m</t>
  </si>
  <si>
    <t>… …</t>
  </si>
  <si>
    <r>
      <rPr>
        <b/>
        <sz val="12"/>
        <color rgb="FF333333"/>
        <rFont val="宋体"/>
        <family val="3"/>
        <charset val="134"/>
      </rPr>
      <t>序号</t>
    </r>
  </si>
  <si>
    <r>
      <rPr>
        <b/>
        <sz val="12"/>
        <color rgb="FF333333"/>
        <rFont val="宋体"/>
        <family val="3"/>
        <charset val="134"/>
      </rPr>
      <t>费用名称</t>
    </r>
  </si>
  <si>
    <r>
      <rPr>
        <b/>
        <sz val="12"/>
        <color rgb="FF333333"/>
        <rFont val="宋体"/>
        <family val="3"/>
        <charset val="134"/>
      </rPr>
      <t>金额（元）</t>
    </r>
  </si>
  <si>
    <r>
      <rPr>
        <b/>
        <sz val="12"/>
        <color rgb="FF333333"/>
        <rFont val="宋体"/>
        <family val="3"/>
        <charset val="134"/>
      </rPr>
      <t>建筑安装工程</t>
    </r>
  </si>
  <si>
    <r>
      <rPr>
        <sz val="12"/>
        <color rgb="FF333333"/>
        <rFont val="宋体"/>
        <family val="3"/>
        <charset val="134"/>
      </rPr>
      <t>道路工程</t>
    </r>
  </si>
  <si>
    <r>
      <rPr>
        <b/>
        <sz val="12"/>
        <color rgb="FF333333"/>
        <rFont val="宋体"/>
        <family val="3"/>
        <charset val="134"/>
      </rPr>
      <t>措施项目费</t>
    </r>
  </si>
  <si>
    <r>
      <rPr>
        <b/>
        <sz val="12"/>
        <color rgb="FF333333"/>
        <rFont val="宋体"/>
        <family val="3"/>
        <charset val="134"/>
      </rPr>
      <t>其他项目费</t>
    </r>
  </si>
  <si>
    <r>
      <rPr>
        <b/>
        <sz val="12"/>
        <color rgb="FF333333"/>
        <rFont val="宋体"/>
        <family val="3"/>
        <charset val="134"/>
      </rPr>
      <t>规费</t>
    </r>
  </si>
  <si>
    <r>
      <rPr>
        <b/>
        <sz val="12"/>
        <color rgb="FF333333"/>
        <rFont val="宋体"/>
        <family val="3"/>
        <charset val="134"/>
      </rPr>
      <t>税金</t>
    </r>
  </si>
  <si>
    <r>
      <rPr>
        <b/>
        <sz val="12"/>
        <color rgb="FF333333"/>
        <rFont val="宋体"/>
        <family val="3"/>
        <charset val="134"/>
      </rPr>
      <t>单方造价
（元</t>
    </r>
    <r>
      <rPr>
        <b/>
        <sz val="12"/>
        <color rgb="FF333333"/>
        <rFont val="Times New Roman"/>
        <family val="1"/>
      </rPr>
      <t>/m</t>
    </r>
    <r>
      <rPr>
        <b/>
        <sz val="12"/>
        <color rgb="FF333333"/>
        <rFont val="宋体"/>
        <family val="3"/>
        <charset val="134"/>
      </rPr>
      <t>）</t>
    </r>
  </si>
  <si>
    <r>
      <rPr>
        <b/>
        <sz val="12"/>
        <color rgb="FF333333"/>
        <rFont val="宋体"/>
        <family val="3"/>
        <charset val="134"/>
      </rPr>
      <t>占总造价
比例（</t>
    </r>
    <r>
      <rPr>
        <b/>
        <sz val="12"/>
        <color rgb="FF333333"/>
        <rFont val="Times New Roman"/>
        <family val="1"/>
      </rPr>
      <t>%</t>
    </r>
    <r>
      <rPr>
        <b/>
        <sz val="12"/>
        <color rgb="FF333333"/>
        <rFont val="宋体"/>
        <family val="3"/>
        <charset val="134"/>
      </rPr>
      <t>）</t>
    </r>
  </si>
  <si>
    <r>
      <rPr>
        <b/>
        <sz val="12"/>
        <color rgb="FF333333"/>
        <rFont val="宋体"/>
        <family val="3"/>
        <charset val="134"/>
      </rPr>
      <t>含税工程造价（</t>
    </r>
    <r>
      <rPr>
        <b/>
        <sz val="12"/>
        <color rgb="FF333333"/>
        <rFont val="Times New Roman"/>
        <family val="1"/>
      </rPr>
      <t>5+6</t>
    </r>
    <r>
      <rPr>
        <b/>
        <sz val="12"/>
        <color rgb="FF333333"/>
        <rFont val="宋体"/>
        <family val="3"/>
        <charset val="134"/>
      </rPr>
      <t>）</t>
    </r>
  </si>
  <si>
    <r>
      <rPr>
        <sz val="12"/>
        <color rgb="FF333333"/>
        <rFont val="宋体"/>
        <family val="3"/>
        <charset val="134"/>
      </rPr>
      <t xml:space="preserve">工程概况特征：本工程为（寮步镇刘屋巷村查漏补缺截污次支管网工程），包含道路、管网等工程。其中：
</t>
    </r>
    <r>
      <rPr>
        <sz val="12"/>
        <color rgb="FF333333"/>
        <rFont val="Times New Roman"/>
        <family val="1"/>
      </rPr>
      <t>1</t>
    </r>
    <r>
      <rPr>
        <sz val="12"/>
        <color rgb="FF333333"/>
        <rFont val="宋体"/>
        <family val="3"/>
        <charset val="134"/>
      </rPr>
      <t>、道路：道路面积（</t>
    </r>
    <r>
      <rPr>
        <sz val="12"/>
        <color rgb="FF333333"/>
        <rFont val="Times New Roman"/>
        <family val="1"/>
      </rPr>
      <t>70.56</t>
    </r>
    <r>
      <rPr>
        <sz val="12"/>
        <color rgb="FF333333"/>
        <rFont val="宋体"/>
        <family val="3"/>
        <charset val="134"/>
      </rPr>
      <t xml:space="preserve">）平方米。
</t>
    </r>
    <r>
      <rPr>
        <sz val="12"/>
        <color rgb="FF333333"/>
        <rFont val="Times New Roman"/>
        <family val="1"/>
      </rPr>
      <t>2</t>
    </r>
    <r>
      <rPr>
        <sz val="12"/>
        <color rgb="FF333333"/>
        <rFont val="宋体"/>
        <family val="3"/>
        <charset val="134"/>
      </rPr>
      <t>、排水：顶管长度（</t>
    </r>
    <r>
      <rPr>
        <sz val="12"/>
        <color rgb="FF333333"/>
        <rFont val="Times New Roman"/>
        <family val="1"/>
      </rPr>
      <t>212</t>
    </r>
    <r>
      <rPr>
        <sz val="12"/>
        <color rgb="FF333333"/>
        <rFont val="宋体"/>
        <family val="3"/>
        <charset val="134"/>
      </rPr>
      <t>）米，管材采用（</t>
    </r>
    <r>
      <rPr>
        <sz val="12"/>
        <color rgb="FF333333"/>
        <rFont val="Times New Roman"/>
        <family val="1"/>
      </rPr>
      <t>III</t>
    </r>
    <r>
      <rPr>
        <sz val="12"/>
        <color rgb="FF333333"/>
        <rFont val="宋体"/>
        <family val="3"/>
        <charset val="134"/>
      </rPr>
      <t>级纤维增强塑料混凝土复合管）。检查井及工作井和接收井（</t>
    </r>
    <r>
      <rPr>
        <sz val="12"/>
        <color rgb="FF333333"/>
        <rFont val="Times New Roman"/>
        <family val="1"/>
      </rPr>
      <t>7</t>
    </r>
    <r>
      <rPr>
        <sz val="12"/>
        <color rgb="FF333333"/>
        <rFont val="宋体"/>
        <family val="3"/>
        <charset val="134"/>
      </rPr>
      <t xml:space="preserve">座）。
</t>
    </r>
  </si>
  <si>
    <r>
      <rPr>
        <b/>
        <sz val="14"/>
        <color theme="1"/>
        <rFont val="宋体"/>
        <family val="3"/>
        <charset val="134"/>
      </rPr>
      <t>工程造价分析</t>
    </r>
  </si>
  <si>
    <r>
      <rPr>
        <sz val="11"/>
        <color theme="1"/>
        <rFont val="宋体"/>
        <family val="3"/>
        <charset val="134"/>
      </rPr>
      <t>排水工程</t>
    </r>
  </si>
  <si>
    <r>
      <rPr>
        <sz val="11"/>
        <color theme="1"/>
        <rFont val="宋体"/>
        <family val="3"/>
        <charset val="134"/>
      </rPr>
      <t>绿色施工安全防护措施费</t>
    </r>
  </si>
  <si>
    <r>
      <rPr>
        <sz val="11"/>
        <color theme="1"/>
        <rFont val="宋体"/>
        <family val="3"/>
        <charset val="134"/>
      </rPr>
      <t>其他措施项目费</t>
    </r>
  </si>
  <si>
    <r>
      <rPr>
        <b/>
        <sz val="11"/>
        <color theme="1"/>
        <rFont val="宋体"/>
        <family val="3"/>
        <charset val="134"/>
      </rPr>
      <t>税前工程造价（</t>
    </r>
    <r>
      <rPr>
        <b/>
        <sz val="11"/>
        <color theme="1"/>
        <rFont val="Times New Roman"/>
        <family val="1"/>
      </rPr>
      <t>1+2+3+4</t>
    </r>
    <r>
      <rPr>
        <b/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</si>
  <si>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人工费</t>
    </r>
  </si>
  <si>
    <r>
      <rPr>
        <b/>
        <sz val="11"/>
        <color theme="1"/>
        <rFont val="宋体"/>
        <family val="3"/>
        <charset val="134"/>
      </rPr>
      <t>附件</t>
    </r>
    <r>
      <rPr>
        <b/>
        <sz val="11"/>
        <color theme="1"/>
        <rFont val="Times New Roman"/>
        <family val="1"/>
      </rPr>
      <t>5</t>
    </r>
    <r>
      <rPr>
        <b/>
        <sz val="11"/>
        <color theme="1"/>
        <rFont val="宋体"/>
        <family val="3"/>
        <charset val="134"/>
      </rPr>
      <t>：寮步镇刘屋巷村查漏补缺截污次支管网工程造价指标分析表</t>
    </r>
    <phoneticPr fontId="1" type="noConversion"/>
  </si>
  <si>
    <r>
      <rPr>
        <b/>
        <sz val="11"/>
        <color theme="1"/>
        <rFont val="宋体"/>
        <family val="3"/>
        <charset val="134"/>
      </rPr>
      <t>附件</t>
    </r>
    <r>
      <rPr>
        <b/>
        <sz val="11"/>
        <color theme="1"/>
        <rFont val="Times New Roman"/>
        <family val="1"/>
      </rPr>
      <t>5</t>
    </r>
    <r>
      <rPr>
        <b/>
        <sz val="11"/>
        <color theme="1"/>
        <rFont val="宋体"/>
        <family val="3"/>
        <charset val="134"/>
      </rPr>
      <t>：寮步镇刘屋巷村查漏补缺截污次支管网工程造价指标分析表</t>
    </r>
    <phoneticPr fontId="1" type="noConversion"/>
  </si>
  <si>
    <r>
      <t>m</t>
    </r>
    <r>
      <rPr>
        <vertAlign val="superscript"/>
        <sz val="12"/>
        <color theme="1"/>
        <rFont val="Times New Roman"/>
        <family val="1"/>
      </rPr>
      <t>3</t>
    </r>
  </si>
  <si>
    <r>
      <rPr>
        <sz val="12"/>
        <color theme="1"/>
        <rFont val="宋体"/>
        <family val="3"/>
        <charset val="134"/>
      </rPr>
      <t>序号</t>
    </r>
  </si>
  <si>
    <r>
      <rPr>
        <sz val="12"/>
        <color theme="1"/>
        <rFont val="宋体"/>
        <family val="3"/>
        <charset val="134"/>
      </rPr>
      <t>材料名称</t>
    </r>
  </si>
  <si>
    <r>
      <rPr>
        <sz val="12"/>
        <color theme="1"/>
        <rFont val="宋体"/>
        <family val="3"/>
        <charset val="134"/>
      </rPr>
      <t>单位</t>
    </r>
  </si>
  <si>
    <r>
      <rPr>
        <sz val="12"/>
        <color theme="1"/>
        <rFont val="宋体"/>
        <family val="3"/>
        <charset val="134"/>
      </rPr>
      <t>数量</t>
    </r>
  </si>
  <si>
    <r>
      <rPr>
        <sz val="12"/>
        <color theme="1"/>
        <rFont val="宋体"/>
        <family val="3"/>
        <charset val="134"/>
      </rPr>
      <t>单位消耗量
（</t>
    </r>
    <r>
      <rPr>
        <sz val="12"/>
        <color theme="1"/>
        <rFont val="Times New Roman"/>
        <family val="1"/>
      </rPr>
      <t>/m</t>
    </r>
    <r>
      <rPr>
        <sz val="12"/>
        <color theme="1"/>
        <rFont val="宋体"/>
        <family val="3"/>
        <charset val="134"/>
      </rPr>
      <t>）</t>
    </r>
  </si>
  <si>
    <r>
      <rPr>
        <sz val="12"/>
        <color theme="1"/>
        <rFont val="宋体"/>
        <family val="3"/>
        <charset val="134"/>
      </rPr>
      <t>钢筋</t>
    </r>
  </si>
  <si>
    <r>
      <rPr>
        <sz val="12"/>
        <color theme="1"/>
        <rFont val="宋体"/>
        <family val="3"/>
        <charset val="134"/>
      </rPr>
      <t>混凝土</t>
    </r>
  </si>
  <si>
    <r>
      <rPr>
        <sz val="12"/>
        <color theme="1"/>
        <rFont val="宋体"/>
        <family val="3"/>
        <charset val="134"/>
      </rPr>
      <t>水泥</t>
    </r>
  </si>
  <si>
    <r>
      <rPr>
        <sz val="12"/>
        <color theme="1"/>
        <rFont val="宋体"/>
        <family val="3"/>
        <charset val="134"/>
      </rPr>
      <t>实心砖</t>
    </r>
  </si>
  <si>
    <r>
      <rPr>
        <sz val="12"/>
        <color theme="1"/>
        <rFont val="宋体"/>
        <family val="3"/>
        <charset val="134"/>
      </rPr>
      <t>千块</t>
    </r>
  </si>
  <si>
    <r>
      <rPr>
        <sz val="12"/>
        <color theme="1"/>
        <rFont val="宋体"/>
        <family val="3"/>
        <charset val="134"/>
      </rPr>
      <t>蒸压加气砼砌块</t>
    </r>
  </si>
  <si>
    <r>
      <rPr>
        <sz val="12"/>
        <color theme="1"/>
        <rFont val="宋体"/>
        <family val="3"/>
        <charset val="134"/>
      </rPr>
      <t>碎石</t>
    </r>
  </si>
  <si>
    <r>
      <rPr>
        <sz val="12"/>
        <color theme="1"/>
        <rFont val="宋体"/>
        <family val="3"/>
        <charset val="134"/>
      </rPr>
      <t>石屑</t>
    </r>
  </si>
  <si>
    <r>
      <rPr>
        <sz val="11"/>
        <color theme="1"/>
        <rFont val="宋体"/>
        <family val="3"/>
        <charset val="134"/>
      </rPr>
      <t>注：单位消耗量是根据每个项目总建筑面积或长度确定，根据项目实际进行填写</t>
    </r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</si>
  <si>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1                                   </t>
    </r>
    <r>
      <rPr>
        <b/>
        <sz val="18"/>
        <color theme="1"/>
        <rFont val="宋体"/>
        <family val="3"/>
        <charset val="134"/>
      </rPr>
      <t>建设工程造价指标分析表</t>
    </r>
    <phoneticPr fontId="1" type="noConversion"/>
  </si>
  <si>
    <r>
      <t xml:space="preserve">          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25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</si>
  <si>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t>III</t>
    </r>
    <r>
      <rPr>
        <sz val="12"/>
        <color theme="1"/>
        <rFont val="宋体"/>
        <family val="3"/>
        <charset val="134"/>
      </rPr>
      <t>级纤维增强塑料混凝土复合管</t>
    </r>
    <phoneticPr fontId="14" type="noConversion"/>
  </si>
  <si>
    <r>
      <t xml:space="preserve">        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 xml:space="preserve">  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25</t>
    </r>
    <r>
      <rPr>
        <sz val="11"/>
        <color theme="1"/>
        <rFont val="宋体"/>
        <family val="3"/>
        <charset val="134"/>
      </rPr>
      <t>日</t>
    </r>
    <phoneticPr fontId="14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</si>
  <si>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4                         </t>
    </r>
    <r>
      <rPr>
        <b/>
        <sz val="18"/>
        <color theme="1"/>
        <rFont val="宋体"/>
        <family val="3"/>
        <charset val="134"/>
      </rPr>
      <t>工程主要材料耗用量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</si>
</sst>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rgb="FF333333"/>
      <name val="宋体"/>
      <family val="3"/>
      <charset val="134"/>
    </font>
    <font>
      <sz val="12"/>
      <color rgb="FF333333"/>
      <name val="宋体"/>
      <family val="3"/>
      <charset val="134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Times New Roman"/>
      <family val="1"/>
    </font>
    <font>
      <b/>
      <sz val="12"/>
      <color rgb="FF333333"/>
      <name val="Times New Roman"/>
      <family val="1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11" fillId="0" borderId="1" xfId="0" applyFont="1" applyFill="1" applyBorder="1" applyAlignment="1">
      <alignment vertical="center" wrapText="1"/>
    </xf>
    <xf numFmtId="0" fontId="6" fillId="0" borderId="0" xfId="0" applyFont="1"/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176" fontId="15" fillId="0" borderId="1" xfId="0" applyNumberFormat="1" applyFont="1" applyBorder="1" applyAlignment="1">
      <alignment vertical="center" wrapText="1"/>
    </xf>
    <xf numFmtId="176" fontId="15" fillId="0" borderId="1" xfId="0" applyNumberFormat="1" applyFont="1" applyBorder="1" applyAlignment="1">
      <alignment vertical="center"/>
    </xf>
    <xf numFmtId="176" fontId="6" fillId="0" borderId="0" xfId="0" applyNumberFormat="1" applyFont="1"/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opLeftCell="A4" zoomScaleNormal="100" workbookViewId="0">
      <selection activeCell="B23" sqref="B23:C23"/>
    </sheetView>
  </sheetViews>
  <sheetFormatPr defaultColWidth="9" defaultRowHeight="13.5" x14ac:dyDescent="0.15"/>
  <cols>
    <col min="1" max="1" width="6" customWidth="1"/>
    <col min="2" max="2" width="9.75" customWidth="1"/>
    <col min="3" max="3" width="13.125" customWidth="1"/>
    <col min="4" max="4" width="10" customWidth="1"/>
    <col min="5" max="5" width="4.5" customWidth="1"/>
    <col min="6" max="6" width="13.5" customWidth="1"/>
    <col min="7" max="7" width="11.75" customWidth="1"/>
  </cols>
  <sheetData>
    <row r="1" spans="1:7" ht="19.5" customHeight="1" x14ac:dyDescent="0.15">
      <c r="A1" s="33" t="s">
        <v>22</v>
      </c>
      <c r="B1" s="33"/>
      <c r="C1" s="33"/>
      <c r="D1" s="33"/>
      <c r="E1" s="33"/>
      <c r="F1" s="33"/>
      <c r="G1" s="33"/>
    </row>
    <row r="2" spans="1:7" ht="43.5" customHeight="1" x14ac:dyDescent="0.15">
      <c r="A2" s="34" t="s">
        <v>39</v>
      </c>
      <c r="B2" s="34"/>
      <c r="C2" s="34"/>
      <c r="D2" s="34"/>
      <c r="E2" s="34"/>
      <c r="F2" s="34"/>
      <c r="G2" s="34"/>
    </row>
    <row r="3" spans="1:7" ht="19.5" customHeight="1" x14ac:dyDescent="0.15">
      <c r="A3" s="35" t="s">
        <v>40</v>
      </c>
      <c r="B3" s="35"/>
      <c r="C3" s="35"/>
      <c r="D3" s="35"/>
      <c r="E3" s="35"/>
      <c r="F3" s="35"/>
      <c r="G3" s="35"/>
    </row>
    <row r="4" spans="1:7" ht="113.25" customHeight="1" x14ac:dyDescent="0.15">
      <c r="A4" s="30" t="s">
        <v>15</v>
      </c>
      <c r="B4" s="31"/>
      <c r="C4" s="31"/>
      <c r="D4" s="31"/>
      <c r="E4" s="31"/>
      <c r="F4" s="31"/>
      <c r="G4" s="32"/>
    </row>
    <row r="5" spans="1:7" ht="21" customHeight="1" x14ac:dyDescent="0.15">
      <c r="A5" s="36" t="s">
        <v>16</v>
      </c>
      <c r="B5" s="36"/>
      <c r="C5" s="36"/>
      <c r="D5" s="36"/>
      <c r="E5" s="36"/>
      <c r="F5" s="36"/>
      <c r="G5" s="36"/>
    </row>
    <row r="6" spans="1:7" ht="29.25" customHeight="1" x14ac:dyDescent="0.15">
      <c r="A6" s="1" t="s">
        <v>3</v>
      </c>
      <c r="B6" s="25" t="s">
        <v>4</v>
      </c>
      <c r="C6" s="25"/>
      <c r="D6" s="15" t="s">
        <v>5</v>
      </c>
      <c r="E6" s="16"/>
      <c r="F6" s="2" t="s">
        <v>12</v>
      </c>
      <c r="G6" s="2" t="s">
        <v>13</v>
      </c>
    </row>
    <row r="7" spans="1:7" ht="18" customHeight="1" x14ac:dyDescent="0.15">
      <c r="A7" s="1">
        <v>1</v>
      </c>
      <c r="B7" s="26" t="s">
        <v>6</v>
      </c>
      <c r="C7" s="27"/>
      <c r="D7" s="15">
        <v>1376167.2</v>
      </c>
      <c r="E7" s="16"/>
      <c r="F7" s="2"/>
      <c r="G7" s="3">
        <f t="shared" ref="G7:G9" si="0">D7/$D$24</f>
        <v>0.80726909144770143</v>
      </c>
    </row>
    <row r="8" spans="1:7" ht="18" customHeight="1" x14ac:dyDescent="0.15">
      <c r="A8" s="4">
        <v>1.1000000000000001</v>
      </c>
      <c r="B8" s="28" t="s">
        <v>7</v>
      </c>
      <c r="C8" s="29"/>
      <c r="D8" s="15">
        <v>35195.959999999897</v>
      </c>
      <c r="E8" s="16"/>
      <c r="F8" s="2">
        <f>D8/212</f>
        <v>166.01867924528253</v>
      </c>
      <c r="G8" s="3">
        <f t="shared" si="0"/>
        <v>2.0646190849360136E-2</v>
      </c>
    </row>
    <row r="9" spans="1:7" ht="18" customHeight="1" x14ac:dyDescent="0.15">
      <c r="A9" s="4">
        <v>1.2</v>
      </c>
      <c r="B9" s="22" t="s">
        <v>17</v>
      </c>
      <c r="C9" s="23"/>
      <c r="D9" s="15">
        <v>1340971.24</v>
      </c>
      <c r="E9" s="16"/>
      <c r="F9" s="2">
        <f>D9/212</f>
        <v>6325.3360377358495</v>
      </c>
      <c r="G9" s="3">
        <f t="shared" si="0"/>
        <v>0.78662290059834117</v>
      </c>
    </row>
    <row r="10" spans="1:7" ht="18" customHeight="1" x14ac:dyDescent="0.25">
      <c r="A10" s="4">
        <v>1.3</v>
      </c>
      <c r="B10" s="22"/>
      <c r="C10" s="23"/>
      <c r="D10" s="15"/>
      <c r="E10" s="16"/>
      <c r="F10" s="5"/>
      <c r="G10" s="5"/>
    </row>
    <row r="11" spans="1:7" ht="18" customHeight="1" x14ac:dyDescent="0.25">
      <c r="A11" s="4">
        <v>1.4</v>
      </c>
      <c r="B11" s="22"/>
      <c r="C11" s="23"/>
      <c r="D11" s="15"/>
      <c r="E11" s="16"/>
      <c r="F11" s="5"/>
      <c r="G11" s="5"/>
    </row>
    <row r="12" spans="1:7" ht="18" customHeight="1" x14ac:dyDescent="0.25">
      <c r="A12" s="4">
        <v>1.5</v>
      </c>
      <c r="B12" s="22"/>
      <c r="C12" s="23"/>
      <c r="D12" s="15"/>
      <c r="E12" s="16"/>
      <c r="F12" s="5"/>
      <c r="G12" s="5"/>
    </row>
    <row r="13" spans="1:7" ht="18" customHeight="1" x14ac:dyDescent="0.25">
      <c r="A13" s="4">
        <v>1.6</v>
      </c>
      <c r="B13" s="22"/>
      <c r="C13" s="23"/>
      <c r="D13" s="15"/>
      <c r="E13" s="16"/>
      <c r="F13" s="5"/>
      <c r="G13" s="5"/>
    </row>
    <row r="14" spans="1:7" ht="18" customHeight="1" x14ac:dyDescent="0.25">
      <c r="A14" s="4">
        <v>1.7</v>
      </c>
      <c r="B14" s="22"/>
      <c r="C14" s="23"/>
      <c r="D14" s="15"/>
      <c r="E14" s="16"/>
      <c r="F14" s="5"/>
      <c r="G14" s="5"/>
    </row>
    <row r="15" spans="1:7" ht="18" customHeight="1" x14ac:dyDescent="0.25">
      <c r="A15" s="4">
        <v>1.8</v>
      </c>
      <c r="B15" s="22"/>
      <c r="C15" s="23"/>
      <c r="D15" s="15"/>
      <c r="E15" s="16"/>
      <c r="F15" s="5"/>
      <c r="G15" s="5"/>
    </row>
    <row r="16" spans="1:7" ht="27.75" customHeight="1" x14ac:dyDescent="0.25">
      <c r="A16" s="4">
        <v>1.9</v>
      </c>
      <c r="B16" s="24"/>
      <c r="C16" s="24"/>
      <c r="D16" s="15"/>
      <c r="E16" s="16"/>
      <c r="F16" s="5"/>
      <c r="G16" s="5"/>
    </row>
    <row r="17" spans="1:7" ht="18" customHeight="1" x14ac:dyDescent="0.25">
      <c r="A17" s="1">
        <v>2</v>
      </c>
      <c r="B17" s="14" t="s">
        <v>8</v>
      </c>
      <c r="C17" s="14"/>
      <c r="D17" s="15">
        <v>160730.81</v>
      </c>
      <c r="E17" s="16"/>
      <c r="F17" s="5"/>
      <c r="G17" s="3">
        <f t="shared" ref="G17:G20" si="1">D17/$D$24</f>
        <v>9.4285792421410067E-2</v>
      </c>
    </row>
    <row r="18" spans="1:7" ht="18" customHeight="1" x14ac:dyDescent="0.25">
      <c r="A18" s="4">
        <v>2.1</v>
      </c>
      <c r="B18" s="22" t="s">
        <v>18</v>
      </c>
      <c r="C18" s="23"/>
      <c r="D18" s="15">
        <v>87241.62</v>
      </c>
      <c r="E18" s="16"/>
      <c r="F18" s="5"/>
      <c r="G18" s="3">
        <f t="shared" si="1"/>
        <v>5.1176530957739448E-2</v>
      </c>
    </row>
    <row r="19" spans="1:7" ht="18" customHeight="1" x14ac:dyDescent="0.25">
      <c r="A19" s="4">
        <v>2.2000000000000002</v>
      </c>
      <c r="B19" s="22" t="s">
        <v>19</v>
      </c>
      <c r="C19" s="23"/>
      <c r="D19" s="15">
        <f>D17-D18</f>
        <v>73489.19</v>
      </c>
      <c r="E19" s="16"/>
      <c r="F19" s="5"/>
      <c r="G19" s="3">
        <f t="shared" si="1"/>
        <v>4.3109261463670626E-2</v>
      </c>
    </row>
    <row r="20" spans="1:7" ht="18" customHeight="1" x14ac:dyDescent="0.25">
      <c r="A20" s="1">
        <v>3</v>
      </c>
      <c r="B20" s="14" t="s">
        <v>9</v>
      </c>
      <c r="C20" s="14"/>
      <c r="D20" s="15">
        <v>27064.65</v>
      </c>
      <c r="E20" s="16"/>
      <c r="F20" s="5"/>
      <c r="G20" s="3">
        <f t="shared" si="1"/>
        <v>1.5876308791439031E-2</v>
      </c>
    </row>
    <row r="21" spans="1:7" ht="18" customHeight="1" x14ac:dyDescent="0.25">
      <c r="A21" s="1">
        <v>4</v>
      </c>
      <c r="B21" s="14" t="s">
        <v>10</v>
      </c>
      <c r="C21" s="14"/>
      <c r="D21" s="15"/>
      <c r="E21" s="16"/>
      <c r="F21" s="5"/>
      <c r="G21" s="5"/>
    </row>
    <row r="22" spans="1:7" ht="30.75" customHeight="1" x14ac:dyDescent="0.25">
      <c r="A22" s="1">
        <v>5</v>
      </c>
      <c r="B22" s="17" t="s">
        <v>20</v>
      </c>
      <c r="C22" s="18"/>
      <c r="D22" s="19">
        <f>D7+D17+D20+D21</f>
        <v>1563962.66</v>
      </c>
      <c r="E22" s="16"/>
      <c r="F22" s="5"/>
      <c r="G22" s="3">
        <f t="shared" ref="G22:G24" si="2">D22/$D$24</f>
        <v>0.91743119266055051</v>
      </c>
    </row>
    <row r="23" spans="1:7" ht="18" customHeight="1" x14ac:dyDescent="0.25">
      <c r="A23" s="1">
        <v>6</v>
      </c>
      <c r="B23" s="14" t="s">
        <v>11</v>
      </c>
      <c r="C23" s="14"/>
      <c r="D23" s="19">
        <f>D22*9%</f>
        <v>140756.63939999999</v>
      </c>
      <c r="E23" s="16"/>
      <c r="F23" s="5"/>
      <c r="G23" s="3">
        <f t="shared" si="2"/>
        <v>8.2568807339449532E-2</v>
      </c>
    </row>
    <row r="24" spans="1:7" ht="32.25" customHeight="1" x14ac:dyDescent="0.25">
      <c r="A24" s="1">
        <v>7</v>
      </c>
      <c r="B24" s="14" t="s">
        <v>14</v>
      </c>
      <c r="C24" s="14"/>
      <c r="D24" s="20">
        <f>D22+D23</f>
        <v>1704719.2993999999</v>
      </c>
      <c r="E24" s="21"/>
      <c r="F24" s="5"/>
      <c r="G24" s="3">
        <f t="shared" si="2"/>
        <v>1</v>
      </c>
    </row>
    <row r="25" spans="1:7" ht="18" customHeight="1" x14ac:dyDescent="0.15">
      <c r="A25" s="6">
        <v>8</v>
      </c>
      <c r="B25" s="22" t="s">
        <v>21</v>
      </c>
      <c r="C25" s="23"/>
      <c r="D25" s="19">
        <v>316379.57</v>
      </c>
      <c r="E25" s="16"/>
      <c r="F25" s="15"/>
      <c r="G25" s="16"/>
    </row>
  </sheetData>
  <mergeCells count="46">
    <mergeCell ref="A4:G4"/>
    <mergeCell ref="A1:G1"/>
    <mergeCell ref="A2:G2"/>
    <mergeCell ref="A3:G3"/>
    <mergeCell ref="A5:G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F25:G25"/>
    <mergeCell ref="B23:C23"/>
    <mergeCell ref="D23:E23"/>
    <mergeCell ref="B24:C24"/>
    <mergeCell ref="D24:E24"/>
    <mergeCell ref="B25:C25"/>
    <mergeCell ref="D25:E25"/>
  </mergeCells>
  <phoneticPr fontId="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  <headerFooter>
    <oddFooter>&amp;L&amp;10制表单位：东莞市建设工程造价管理站&amp;11
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zoomScaleNormal="100" workbookViewId="0">
      <selection activeCell="A2" sqref="A2:E2"/>
    </sheetView>
  </sheetViews>
  <sheetFormatPr defaultColWidth="9" defaultRowHeight="15" x14ac:dyDescent="0.25"/>
  <cols>
    <col min="1" max="1" width="9.875" style="7" customWidth="1"/>
    <col min="2" max="2" width="19.125" style="7" customWidth="1"/>
    <col min="3" max="3" width="12.875" style="7" customWidth="1"/>
    <col min="4" max="4" width="9.375" style="7" customWidth="1"/>
    <col min="5" max="5" width="12.5" style="13" customWidth="1"/>
    <col min="6" max="16384" width="9" style="7"/>
  </cols>
  <sheetData>
    <row r="1" spans="1:5" ht="20.25" customHeight="1" x14ac:dyDescent="0.25">
      <c r="A1" s="33" t="s">
        <v>23</v>
      </c>
      <c r="B1" s="33"/>
      <c r="C1" s="33"/>
      <c r="D1" s="33"/>
      <c r="E1" s="33"/>
    </row>
    <row r="2" spans="1:5" ht="39" customHeight="1" x14ac:dyDescent="0.25">
      <c r="A2" s="37" t="s">
        <v>43</v>
      </c>
      <c r="B2" s="37"/>
      <c r="C2" s="37"/>
      <c r="D2" s="37"/>
      <c r="E2" s="38"/>
    </row>
    <row r="3" spans="1:5" ht="28.5" customHeight="1" x14ac:dyDescent="0.25">
      <c r="A3" s="39" t="s">
        <v>42</v>
      </c>
      <c r="B3" s="39"/>
      <c r="C3" s="39"/>
      <c r="D3" s="39"/>
      <c r="E3" s="40"/>
    </row>
    <row r="4" spans="1:5" ht="31.5" customHeight="1" x14ac:dyDescent="0.25">
      <c r="A4" s="8" t="s">
        <v>25</v>
      </c>
      <c r="B4" s="8" t="s">
        <v>26</v>
      </c>
      <c r="C4" s="8" t="s">
        <v>27</v>
      </c>
      <c r="D4" s="8" t="s">
        <v>28</v>
      </c>
      <c r="E4" s="9" t="s">
        <v>29</v>
      </c>
    </row>
    <row r="5" spans="1:5" ht="24" customHeight="1" x14ac:dyDescent="0.25">
      <c r="A5" s="8">
        <v>1</v>
      </c>
      <c r="B5" s="10" t="s">
        <v>30</v>
      </c>
      <c r="C5" s="8" t="s">
        <v>0</v>
      </c>
      <c r="D5" s="10">
        <v>39.549999999999997</v>
      </c>
      <c r="E5" s="11">
        <f>D5/212</f>
        <v>0.18655660377358491</v>
      </c>
    </row>
    <row r="6" spans="1:5" ht="24" customHeight="1" x14ac:dyDescent="0.25">
      <c r="A6" s="8">
        <v>2</v>
      </c>
      <c r="B6" s="10" t="s">
        <v>31</v>
      </c>
      <c r="C6" s="8" t="s">
        <v>24</v>
      </c>
      <c r="D6" s="10">
        <v>300.05</v>
      </c>
      <c r="E6" s="11">
        <f t="shared" ref="E6:E12" si="0">D6/212</f>
        <v>1.4153301886792453</v>
      </c>
    </row>
    <row r="7" spans="1:5" ht="24" customHeight="1" x14ac:dyDescent="0.25">
      <c r="A7" s="8">
        <v>3</v>
      </c>
      <c r="B7" s="10" t="s">
        <v>32</v>
      </c>
      <c r="C7" s="8" t="s">
        <v>0</v>
      </c>
      <c r="D7" s="10">
        <f>2.8789+12.8811</f>
        <v>15.76</v>
      </c>
      <c r="E7" s="11">
        <f t="shared" si="0"/>
        <v>7.4339622641509437E-2</v>
      </c>
    </row>
    <row r="8" spans="1:5" ht="24" customHeight="1" x14ac:dyDescent="0.25">
      <c r="A8" s="8">
        <v>4</v>
      </c>
      <c r="B8" s="10" t="s">
        <v>33</v>
      </c>
      <c r="C8" s="8" t="s">
        <v>34</v>
      </c>
      <c r="D8" s="10">
        <v>0.61480000000000001</v>
      </c>
      <c r="E8" s="11">
        <f t="shared" si="0"/>
        <v>2.9000000000000002E-3</v>
      </c>
    </row>
    <row r="9" spans="1:5" ht="24" customHeight="1" x14ac:dyDescent="0.25">
      <c r="A9" s="8">
        <v>5</v>
      </c>
      <c r="B9" s="10" t="s">
        <v>35</v>
      </c>
      <c r="C9" s="8" t="s">
        <v>24</v>
      </c>
      <c r="D9" s="10">
        <v>6.0122</v>
      </c>
      <c r="E9" s="11">
        <f t="shared" si="0"/>
        <v>2.835943396226415E-2</v>
      </c>
    </row>
    <row r="10" spans="1:5" ht="24" customHeight="1" x14ac:dyDescent="0.25">
      <c r="A10" s="8">
        <v>6</v>
      </c>
      <c r="B10" s="10" t="s">
        <v>36</v>
      </c>
      <c r="C10" s="8" t="s">
        <v>24</v>
      </c>
      <c r="D10" s="10">
        <f>21.1451+1.4868</f>
        <v>22.631899999999998</v>
      </c>
      <c r="E10" s="11">
        <f t="shared" si="0"/>
        <v>0.10675424528301886</v>
      </c>
    </row>
    <row r="11" spans="1:5" ht="24" customHeight="1" x14ac:dyDescent="0.25">
      <c r="A11" s="8">
        <v>7</v>
      </c>
      <c r="B11" s="10" t="s">
        <v>37</v>
      </c>
      <c r="C11" s="8" t="s">
        <v>24</v>
      </c>
      <c r="D11" s="10">
        <v>868.06230000000005</v>
      </c>
      <c r="E11" s="11">
        <f t="shared" si="0"/>
        <v>4.0946334905660375</v>
      </c>
    </row>
    <row r="12" spans="1:5" ht="42.75" customHeight="1" x14ac:dyDescent="0.25">
      <c r="A12" s="8">
        <v>8</v>
      </c>
      <c r="B12" s="11" t="s">
        <v>41</v>
      </c>
      <c r="C12" s="8" t="s">
        <v>1</v>
      </c>
      <c r="D12" s="10">
        <v>213.06</v>
      </c>
      <c r="E12" s="11">
        <f t="shared" si="0"/>
        <v>1.0050000000000001</v>
      </c>
    </row>
    <row r="13" spans="1:5" ht="24" customHeight="1" x14ac:dyDescent="0.25">
      <c r="A13" s="8">
        <v>9</v>
      </c>
      <c r="B13" s="10" t="s">
        <v>2</v>
      </c>
      <c r="C13" s="8"/>
      <c r="D13" s="10"/>
      <c r="E13" s="12"/>
    </row>
    <row r="14" spans="1:5" ht="24" customHeight="1" x14ac:dyDescent="0.25">
      <c r="A14" s="8">
        <v>10</v>
      </c>
      <c r="B14" s="10"/>
      <c r="C14" s="8"/>
      <c r="D14" s="10"/>
      <c r="E14" s="12"/>
    </row>
    <row r="15" spans="1:5" ht="24" customHeight="1" x14ac:dyDescent="0.25">
      <c r="A15" s="8">
        <v>11</v>
      </c>
      <c r="B15" s="10"/>
      <c r="C15" s="8"/>
      <c r="D15" s="10"/>
      <c r="E15" s="12"/>
    </row>
    <row r="16" spans="1:5" ht="24" customHeight="1" x14ac:dyDescent="0.25">
      <c r="A16" s="8">
        <v>12</v>
      </c>
      <c r="B16" s="10"/>
      <c r="C16" s="8"/>
      <c r="D16" s="10"/>
      <c r="E16" s="12"/>
    </row>
    <row r="17" spans="1:5" ht="24" customHeight="1" x14ac:dyDescent="0.25">
      <c r="A17" s="8">
        <v>13</v>
      </c>
      <c r="B17" s="10"/>
      <c r="C17" s="10"/>
      <c r="D17" s="10"/>
      <c r="E17" s="12"/>
    </row>
    <row r="18" spans="1:5" ht="24" customHeight="1" x14ac:dyDescent="0.25">
      <c r="A18" s="8">
        <v>14</v>
      </c>
      <c r="B18" s="10"/>
      <c r="C18" s="10"/>
      <c r="D18" s="10"/>
      <c r="E18" s="12"/>
    </row>
    <row r="19" spans="1:5" ht="24" customHeight="1" x14ac:dyDescent="0.25">
      <c r="A19" s="8">
        <v>15</v>
      </c>
      <c r="B19" s="10"/>
      <c r="C19" s="10"/>
      <c r="D19" s="10"/>
      <c r="E19" s="12"/>
    </row>
    <row r="20" spans="1:5" ht="24" customHeight="1" x14ac:dyDescent="0.25">
      <c r="A20" s="8">
        <v>16</v>
      </c>
      <c r="B20" s="10"/>
      <c r="C20" s="10"/>
      <c r="D20" s="10"/>
      <c r="E20" s="12"/>
    </row>
    <row r="21" spans="1:5" ht="24" customHeight="1" x14ac:dyDescent="0.25">
      <c r="A21" s="10"/>
      <c r="B21" s="10"/>
      <c r="C21" s="10"/>
      <c r="D21" s="10"/>
      <c r="E21" s="12"/>
    </row>
    <row r="22" spans="1:5" ht="24" customHeight="1" x14ac:dyDescent="0.25">
      <c r="A22" s="10"/>
      <c r="B22" s="10"/>
      <c r="C22" s="10"/>
      <c r="D22" s="10"/>
      <c r="E22" s="12"/>
    </row>
    <row r="23" spans="1:5" ht="24" customHeight="1" x14ac:dyDescent="0.25">
      <c r="A23" s="10"/>
      <c r="B23" s="10"/>
      <c r="C23" s="10"/>
      <c r="D23" s="10"/>
      <c r="E23" s="12"/>
    </row>
    <row r="24" spans="1:5" ht="24" customHeight="1" x14ac:dyDescent="0.25">
      <c r="A24" s="10"/>
      <c r="B24" s="10"/>
      <c r="C24" s="10"/>
      <c r="D24" s="10"/>
      <c r="E24" s="12"/>
    </row>
    <row r="25" spans="1:5" ht="24" customHeight="1" x14ac:dyDescent="0.25">
      <c r="A25" s="10"/>
      <c r="B25" s="10"/>
      <c r="C25" s="10"/>
      <c r="D25" s="10"/>
      <c r="E25" s="12"/>
    </row>
    <row r="26" spans="1:5" x14ac:dyDescent="0.25">
      <c r="A26" s="7" t="s">
        <v>38</v>
      </c>
    </row>
  </sheetData>
  <mergeCells count="3">
    <mergeCell ref="A2:E2"/>
    <mergeCell ref="A3:E3"/>
    <mergeCell ref="A1:E1"/>
  </mergeCells>
  <phoneticPr fontId="1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  <headerFooter>
    <oddFooter>&amp;L&amp;10制表单位：东莞市建设工程造价管理站&amp;11
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表1指标分析表</vt:lpstr>
      <vt:lpstr>表2主要材料耗用量</vt:lpstr>
      <vt:lpstr>表1指标分析表!Print_Area</vt:lpstr>
      <vt:lpstr>表2主要材料耗用量!Print_Area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张惠东</cp:lastModifiedBy>
  <cp:lastPrinted>2019-09-10T02:39:02Z</cp:lastPrinted>
  <dcterms:created xsi:type="dcterms:W3CDTF">2006-09-16T00:00:00Z</dcterms:created>
  <dcterms:modified xsi:type="dcterms:W3CDTF">2019-09-20T01:31:35Z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