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 activeTab="1"/>
  </bookViews>
  <sheets>
    <sheet name="表1指标分析表" sheetId="6" r:id="rId1"/>
    <sheet name="表2消耗量表" sheetId="7" r:id="rId2"/>
  </sheets>
  <definedNames>
    <definedName name="_xlnm.Print_Area" localSheetId="0">表1指标分析表!$A$1:$G$26</definedName>
    <definedName name="_xlnm.Print_Area" localSheetId="1">表2消耗量表!$A$1:$G$20</definedName>
  </definedNames>
  <calcPr calcId="144525"/>
</workbook>
</file>

<file path=xl/calcChain.xml><?xml version="1.0" encoding="utf-8"?>
<calcChain xmlns="http://schemas.openxmlformats.org/spreadsheetml/2006/main">
  <c r="F15" i="7" l="1"/>
  <c r="G15" i="7" s="1"/>
  <c r="F14" i="7"/>
  <c r="G14" i="7" s="1"/>
  <c r="F13" i="7"/>
  <c r="G13" i="7" s="1"/>
  <c r="F12" i="7"/>
  <c r="G12" i="7" s="1"/>
  <c r="F11" i="7"/>
  <c r="G11" i="7" s="1"/>
  <c r="F10" i="7"/>
  <c r="G10" i="7" s="1"/>
  <c r="F9" i="7"/>
  <c r="G9" i="7" s="1"/>
  <c r="F8" i="7"/>
  <c r="G8" i="7" s="1"/>
  <c r="F7" i="7"/>
  <c r="G7" i="7" s="1"/>
  <c r="D7" i="7"/>
  <c r="D6" i="7"/>
  <c r="F6" i="7" s="1"/>
  <c r="G6" i="7" s="1"/>
  <c r="F5" i="7"/>
  <c r="G5" i="7" s="1"/>
  <c r="G25" i="6"/>
  <c r="F25" i="6"/>
  <c r="G23" i="6"/>
  <c r="F23" i="6"/>
  <c r="G21" i="6"/>
  <c r="G20" i="6"/>
  <c r="F20" i="6"/>
  <c r="F19" i="6"/>
  <c r="F18" i="6"/>
  <c r="D17" i="6"/>
  <c r="G17" i="6" s="1"/>
  <c r="D14" i="6"/>
  <c r="F14" i="6" s="1"/>
  <c r="F9" i="6"/>
  <c r="D7" i="6" l="1"/>
  <c r="D22" i="6" s="1"/>
  <c r="G22" i="6" s="1"/>
  <c r="F17" i="6"/>
  <c r="F22" i="6" l="1"/>
  <c r="D24" i="6"/>
  <c r="G24" i="6" s="1"/>
  <c r="G7" i="6"/>
  <c r="F7" i="6"/>
  <c r="F24" i="6" l="1"/>
</calcChain>
</file>

<file path=xl/sharedStrings.xml><?xml version="1.0" encoding="utf-8"?>
<sst xmlns="http://schemas.openxmlformats.org/spreadsheetml/2006/main" count="60" uniqueCount="54">
  <si>
    <t>t</t>
  </si>
  <si>
    <t>m3</t>
  </si>
  <si>
    <t>m</t>
  </si>
  <si>
    <t>kg</t>
  </si>
  <si>
    <t>注：单位消耗量是根据每个项目总建筑面积或长度确定，根据项目实际进行填写</t>
  </si>
  <si>
    <r>
      <rPr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</si>
  <si>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工料名称</t>
    </r>
  </si>
  <si>
    <r>
      <rPr>
        <sz val="12"/>
        <color theme="1"/>
        <rFont val="宋体"/>
        <family val="3"/>
        <charset val="134"/>
      </rPr>
      <t>单位</t>
    </r>
  </si>
  <si>
    <r>
      <rPr>
        <sz val="12"/>
        <color theme="1"/>
        <rFont val="宋体"/>
        <family val="3"/>
        <charset val="134"/>
      </rPr>
      <t>数量</t>
    </r>
  </si>
  <si>
    <r>
      <rPr>
        <sz val="12"/>
        <color theme="1"/>
        <rFont val="宋体"/>
        <family val="3"/>
        <charset val="134"/>
      </rPr>
      <t>单价（元）</t>
    </r>
  </si>
  <si>
    <r>
      <rPr>
        <sz val="12"/>
        <color theme="1"/>
        <rFont val="宋体"/>
        <family val="3"/>
        <charset val="134"/>
      </rPr>
      <t>合价（元）</t>
    </r>
  </si>
  <si>
    <r>
      <rPr>
        <sz val="12"/>
        <color rgb="FF000000"/>
        <rFont val="宋体"/>
        <family val="3"/>
        <charset val="134"/>
      </rPr>
      <t>工日</t>
    </r>
  </si>
  <si>
    <r>
      <rPr>
        <sz val="12"/>
        <color rgb="FF000000"/>
        <rFont val="宋体"/>
        <family val="3"/>
        <charset val="134"/>
      </rPr>
      <t>千块</t>
    </r>
  </si>
  <si>
    <r>
      <rPr>
        <sz val="12"/>
        <color theme="1"/>
        <rFont val="宋体"/>
        <family val="3"/>
        <charset val="134"/>
      </rPr>
      <t>汽油</t>
    </r>
  </si>
  <si>
    <r>
      <rPr>
        <sz val="12"/>
        <color rgb="FF000000"/>
        <rFont val="宋体"/>
        <family val="3"/>
        <charset val="134"/>
      </rPr>
      <t>综合用工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</si>
  <si>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水泥</t>
    </r>
    <r>
      <rPr>
        <sz val="12"/>
        <color rgb="FF000000"/>
        <rFont val="Times New Roman"/>
        <family val="1"/>
      </rPr>
      <t xml:space="preserve"> 32.5 </t>
    </r>
    <r>
      <rPr>
        <sz val="12"/>
        <color rgb="FF000000"/>
        <rFont val="宋体"/>
        <family val="3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</si>
  <si>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水泥</t>
    </r>
    <r>
      <rPr>
        <sz val="12"/>
        <color rgb="FF000000"/>
        <rFont val="Times New Roman"/>
        <family val="1"/>
      </rPr>
      <t xml:space="preserve"> 42.5 </t>
    </r>
    <r>
      <rPr>
        <sz val="12"/>
        <color rgb="FF000000"/>
        <rFont val="宋体"/>
        <family val="3"/>
        <charset val="134"/>
      </rPr>
      <t>级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</si>
  <si>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黄砂（中粗）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</si>
  <si>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砾石砂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</si>
  <si>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宋体"/>
        <family val="3"/>
        <charset val="134"/>
      </rPr>
      <t>标准砖</t>
    </r>
    <r>
      <rPr>
        <sz val="12"/>
        <color rgb="FF000000"/>
        <rFont val="Times New Roman"/>
        <family val="1"/>
      </rPr>
      <t xml:space="preserve"> 240×115×53 </t>
    </r>
  </si>
  <si>
    <r>
      <rPr>
        <sz val="12"/>
        <color rgb="FF000000"/>
        <rFont val="宋体"/>
        <family val="3"/>
        <charset val="134"/>
      </rPr>
      <t>钢筋混凝土排水管</t>
    </r>
    <r>
      <rPr>
        <sz val="12"/>
        <color rgb="FF000000"/>
        <rFont val="Times New Roman"/>
        <family val="1"/>
      </rPr>
      <t xml:space="preserve"> DN600 III</t>
    </r>
  </si>
  <si>
    <r>
      <rPr>
        <sz val="12"/>
        <color rgb="FF000000"/>
        <rFont val="宋体"/>
        <family val="3"/>
        <charset val="134"/>
      </rPr>
      <t>拉森</t>
    </r>
    <r>
      <rPr>
        <sz val="12"/>
        <color rgb="FF000000"/>
        <rFont val="Times New Roman"/>
        <family val="1"/>
      </rPr>
      <t>IV</t>
    </r>
    <r>
      <rPr>
        <sz val="12"/>
        <color rgb="FF000000"/>
        <rFont val="宋体"/>
        <family val="3"/>
        <charset val="134"/>
      </rPr>
      <t>钢板桩</t>
    </r>
  </si>
  <si>
    <r>
      <rPr>
        <sz val="12"/>
        <color rgb="FF000000"/>
        <rFont val="宋体"/>
        <family val="3"/>
        <charset val="134"/>
      </rPr>
      <t>商品混凝土</t>
    </r>
    <r>
      <rPr>
        <sz val="12"/>
        <color rgb="FF000000"/>
        <rFont val="Times New Roman"/>
        <family val="1"/>
      </rPr>
      <t xml:space="preserve"> C15</t>
    </r>
  </si>
  <si>
    <r>
      <rPr>
        <b/>
        <sz val="12"/>
        <color theme="1"/>
        <rFont val="宋体"/>
        <family val="3"/>
        <charset val="134"/>
      </rPr>
      <t>附件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宋体"/>
        <family val="3"/>
        <charset val="134"/>
      </rPr>
      <t>：大岭山截污主干管网大片美</t>
    </r>
    <r>
      <rPr>
        <b/>
        <sz val="12"/>
        <color theme="1"/>
        <rFont val="Times New Roman"/>
        <family val="1"/>
      </rPr>
      <t>WX26-WX27</t>
    </r>
    <r>
      <rPr>
        <b/>
        <sz val="12"/>
        <color theme="1"/>
        <rFont val="宋体"/>
        <family val="3"/>
        <charset val="134"/>
      </rPr>
      <t>管段维修工程造价指标分析表</t>
    </r>
    <phoneticPr fontId="9" type="noConversion"/>
  </si>
  <si>
    <r>
      <rPr>
        <sz val="12"/>
        <color theme="1"/>
        <rFont val="宋体"/>
        <family val="3"/>
        <charset val="134"/>
      </rPr>
      <t>柴油</t>
    </r>
  </si>
  <si>
    <r>
      <rPr>
        <b/>
        <sz val="12"/>
        <color rgb="FF333333"/>
        <rFont val="宋体"/>
        <family val="3"/>
        <charset val="134"/>
      </rPr>
      <t>序号</t>
    </r>
  </si>
  <si>
    <r>
      <rPr>
        <b/>
        <sz val="12"/>
        <color rgb="FF333333"/>
        <rFont val="宋体"/>
        <family val="3"/>
        <charset val="134"/>
      </rPr>
      <t>费用名称</t>
    </r>
  </si>
  <si>
    <r>
      <rPr>
        <b/>
        <sz val="12"/>
        <color rgb="FF333333"/>
        <rFont val="宋体"/>
        <family val="3"/>
        <charset val="134"/>
      </rPr>
      <t>金额（元）</t>
    </r>
  </si>
  <si>
    <r>
      <rPr>
        <b/>
        <sz val="12"/>
        <color rgb="FF333333"/>
        <rFont val="宋体"/>
        <family val="3"/>
        <charset val="134"/>
      </rPr>
      <t>分部分项工程项目</t>
    </r>
  </si>
  <si>
    <r>
      <rPr>
        <b/>
        <sz val="12"/>
        <color rgb="FF333333"/>
        <rFont val="宋体"/>
        <family val="3"/>
        <charset val="134"/>
      </rPr>
      <t>措施项目费</t>
    </r>
  </si>
  <si>
    <r>
      <rPr>
        <b/>
        <sz val="12"/>
        <color rgb="FF333333"/>
        <rFont val="宋体"/>
        <family val="3"/>
        <charset val="134"/>
      </rPr>
      <t>其他项目费</t>
    </r>
  </si>
  <si>
    <r>
      <rPr>
        <b/>
        <sz val="12"/>
        <color rgb="FF333333"/>
        <rFont val="宋体"/>
        <family val="3"/>
        <charset val="134"/>
      </rPr>
      <t>规费</t>
    </r>
  </si>
  <si>
    <r>
      <rPr>
        <b/>
        <sz val="12"/>
        <color rgb="FF333333"/>
        <rFont val="宋体"/>
        <family val="3"/>
        <charset val="134"/>
      </rPr>
      <t>税金</t>
    </r>
  </si>
  <si>
    <r>
      <rPr>
        <b/>
        <sz val="12"/>
        <color rgb="FF333333"/>
        <rFont val="宋体"/>
        <family val="3"/>
        <charset val="134"/>
      </rPr>
      <t>含税工程造价</t>
    </r>
  </si>
  <si>
    <r>
      <rPr>
        <b/>
        <sz val="12"/>
        <color rgb="FF333333"/>
        <rFont val="宋体"/>
        <family val="3"/>
        <charset val="134"/>
      </rPr>
      <t>单方造价
（元</t>
    </r>
    <r>
      <rPr>
        <b/>
        <sz val="12"/>
        <color rgb="FF333333"/>
        <rFont val="Times New Roman"/>
        <family val="1"/>
      </rPr>
      <t>/m</t>
    </r>
    <r>
      <rPr>
        <b/>
        <sz val="12"/>
        <color rgb="FF333333"/>
        <rFont val="宋体"/>
        <family val="3"/>
        <charset val="134"/>
      </rPr>
      <t>）</t>
    </r>
  </si>
  <si>
    <r>
      <rPr>
        <b/>
        <sz val="12"/>
        <color rgb="FF333333"/>
        <rFont val="宋体"/>
        <family val="3"/>
        <charset val="134"/>
      </rPr>
      <t>占总造价
比例（</t>
    </r>
    <r>
      <rPr>
        <b/>
        <sz val="12"/>
        <color rgb="FF333333"/>
        <rFont val="Times New Roman"/>
        <family val="1"/>
      </rPr>
      <t>%</t>
    </r>
    <r>
      <rPr>
        <b/>
        <sz val="12"/>
        <color rgb="FF333333"/>
        <rFont val="宋体"/>
        <family val="3"/>
        <charset val="134"/>
      </rPr>
      <t>）</t>
    </r>
  </si>
  <si>
    <r>
      <rPr>
        <sz val="12"/>
        <color rgb="FF333333"/>
        <rFont val="宋体"/>
        <family val="3"/>
        <charset val="134"/>
      </rPr>
      <t>工程概况特征：管道基础类型：</t>
    </r>
    <r>
      <rPr>
        <sz val="12"/>
        <color theme="1"/>
        <rFont val="宋体"/>
        <family val="3"/>
        <charset val="134"/>
      </rPr>
      <t>（定型混凝土管道基础）</t>
    </r>
    <r>
      <rPr>
        <sz val="12"/>
        <color rgb="FF333333"/>
        <rFont val="宋体"/>
        <family val="3"/>
        <charset val="134"/>
      </rPr>
      <t>；雨水管</t>
    </r>
    <r>
      <rPr>
        <sz val="12"/>
        <color rgb="FF333333"/>
        <rFont val="Times New Roman"/>
        <family val="1"/>
      </rPr>
      <t>/</t>
    </r>
    <r>
      <rPr>
        <sz val="12"/>
        <color rgb="FF333333"/>
        <rFont val="宋体"/>
        <family val="3"/>
        <charset val="134"/>
      </rPr>
      <t>污水管长度：（</t>
    </r>
    <r>
      <rPr>
        <sz val="12"/>
        <color rgb="FF333333"/>
        <rFont val="Times New Roman"/>
        <family val="1"/>
      </rPr>
      <t>40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</t>
    </r>
    <r>
      <rPr>
        <sz val="12"/>
        <color rgb="FF333333"/>
        <rFont val="宋体"/>
        <family val="3"/>
        <charset val="134"/>
      </rPr>
      <t>；管径（</t>
    </r>
    <r>
      <rPr>
        <sz val="12"/>
        <color rgb="FF333333"/>
        <rFont val="Times New Roman"/>
        <family val="1"/>
      </rPr>
      <t>600</t>
    </r>
    <r>
      <rPr>
        <sz val="12"/>
        <color rgb="FF333333"/>
        <rFont val="宋体"/>
        <family val="3"/>
        <charset val="134"/>
      </rPr>
      <t>）</t>
    </r>
    <r>
      <rPr>
        <sz val="12"/>
        <color rgb="FF333333"/>
        <rFont val="Times New Roman"/>
        <family val="1"/>
      </rPr>
      <t>mm</t>
    </r>
    <r>
      <rPr>
        <sz val="12"/>
        <color rgb="FF333333"/>
        <rFont val="宋体"/>
        <family val="3"/>
        <charset val="134"/>
      </rPr>
      <t>，管材采用（混凝土）排水管；管道接口：（胶圈接口）。</t>
    </r>
  </si>
  <si>
    <r>
      <rPr>
        <b/>
        <sz val="14"/>
        <color theme="1"/>
        <rFont val="宋体"/>
        <family val="3"/>
        <charset val="134"/>
      </rPr>
      <t>工程造价分析</t>
    </r>
  </si>
  <si>
    <r>
      <rPr>
        <sz val="11"/>
        <color theme="1"/>
        <rFont val="宋体"/>
        <family val="3"/>
        <charset val="134"/>
      </rPr>
      <t>管道基础及其他（含基础、垫层、抹灰、勾缝、沉降缝、盖板、过梁、管截断、闭水试验等</t>
    </r>
  </si>
  <si>
    <r>
      <rPr>
        <sz val="11"/>
        <color theme="1"/>
        <rFont val="宋体"/>
        <family val="3"/>
        <charset val="134"/>
      </rPr>
      <t>管道铺设</t>
    </r>
  </si>
  <si>
    <r>
      <rPr>
        <sz val="11"/>
        <color theme="1"/>
        <rFont val="宋体"/>
        <family val="3"/>
        <charset val="134"/>
      </rPr>
      <t>管道附属建筑物（含砌筑井、砖砌井筒、砌体吹水口、雨水口、非定型井等）</t>
    </r>
  </si>
  <si>
    <r>
      <rPr>
        <sz val="11"/>
        <color theme="1"/>
        <rFont val="宋体"/>
        <family val="3"/>
        <charset val="134"/>
      </rPr>
      <t>水处理构筑物</t>
    </r>
  </si>
  <si>
    <r>
      <rPr>
        <sz val="11"/>
        <color theme="1"/>
        <rFont val="宋体"/>
        <family val="3"/>
        <charset val="134"/>
      </rPr>
      <t>钢筋工程</t>
    </r>
  </si>
  <si>
    <r>
      <rPr>
        <sz val="11"/>
        <color theme="1"/>
        <rFont val="宋体"/>
        <family val="3"/>
        <charset val="134"/>
      </rPr>
      <t>模板、井字架工程</t>
    </r>
  </si>
  <si>
    <r>
      <rPr>
        <sz val="11"/>
        <color theme="1"/>
        <rFont val="宋体"/>
        <family val="3"/>
        <charset val="134"/>
      </rPr>
      <t>其他工程（土方工程、地基桩工程）</t>
    </r>
  </si>
  <si>
    <r>
      <rPr>
        <sz val="11"/>
        <color theme="1"/>
        <rFont val="宋体"/>
        <family val="3"/>
        <charset val="134"/>
      </rPr>
      <t>绿色施工安全防护措施费</t>
    </r>
  </si>
  <si>
    <r>
      <rPr>
        <sz val="11"/>
        <color theme="1"/>
        <rFont val="宋体"/>
        <family val="3"/>
        <charset val="134"/>
      </rPr>
      <t>其他措施项目费</t>
    </r>
  </si>
  <si>
    <r>
      <rPr>
        <b/>
        <sz val="11"/>
        <color theme="1"/>
        <rFont val="宋体"/>
        <family val="3"/>
        <charset val="134"/>
      </rPr>
      <t>税前工程造价（</t>
    </r>
    <r>
      <rPr>
        <b/>
        <sz val="11"/>
        <color theme="1"/>
        <rFont val="Times New Roman"/>
        <family val="1"/>
      </rPr>
      <t>1+2+3+4</t>
    </r>
    <r>
      <rPr>
        <b/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</si>
  <si>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人工费</t>
    </r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</si>
  <si>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1                                       </t>
    </r>
    <r>
      <rPr>
        <b/>
        <sz val="18"/>
        <color theme="1"/>
        <rFont val="宋体"/>
        <family val="3"/>
        <charset val="134"/>
      </rPr>
      <t>建设工程造价指标分析表</t>
    </r>
    <phoneticPr fontId="9" type="noConversion"/>
  </si>
  <si>
    <r>
      <t xml:space="preserve">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 xml:space="preserve">    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9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5 </t>
    </r>
    <r>
      <rPr>
        <sz val="11"/>
        <color theme="1"/>
        <rFont val="宋体"/>
        <family val="3"/>
        <charset val="134"/>
      </rPr>
      <t>日</t>
    </r>
    <phoneticPr fontId="10" type="noConversion"/>
  </si>
  <si>
    <r>
      <t xml:space="preserve">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填表时间：</t>
    </r>
    <r>
      <rPr>
        <sz val="11"/>
        <color theme="1"/>
        <rFont val="Times New Roman"/>
        <family val="1"/>
      </rPr>
      <t>2019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日</t>
    </r>
    <phoneticPr fontId="9" type="noConversion"/>
  </si>
  <si>
    <r>
      <rPr>
        <sz val="12"/>
        <color theme="1"/>
        <rFont val="宋体"/>
        <family val="3"/>
        <charset val="134"/>
      </rPr>
      <t>单位指标
（每</t>
    </r>
    <r>
      <rPr>
        <sz val="12"/>
        <color theme="1"/>
        <rFont val="Times New Roman"/>
        <family val="1"/>
      </rPr>
      <t xml:space="preserve"> m</t>
    </r>
    <r>
      <rPr>
        <sz val="12"/>
        <color theme="1"/>
        <rFont val="宋体"/>
        <family val="3"/>
        <charset val="134"/>
      </rPr>
      <t>）</t>
    </r>
    <phoneticPr fontId="10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</si>
  <si>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2                </t>
    </r>
    <r>
      <rPr>
        <b/>
        <sz val="18"/>
        <color theme="1"/>
        <rFont val="Times New Roman"/>
        <family val="1"/>
      </rPr>
      <t xml:space="preserve">    </t>
    </r>
    <r>
      <rPr>
        <b/>
        <sz val="18"/>
        <color theme="1"/>
        <rFont val="宋体"/>
        <family val="3"/>
        <charset val="134"/>
      </rPr>
      <t>主要工料价格与消耗量指标表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</si>
</sst>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4" x14ac:knownFonts="1">
    <font>
      <sz val="11"/>
      <color theme="1"/>
      <name val="宋体"/>
      <charset val="134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Times New Roman"/>
      <family val="1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2"/>
      <color rgb="FF333333"/>
      <name val="宋体"/>
      <family val="3"/>
      <charset val="134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b/>
      <sz val="14"/>
      <color theme="1"/>
      <name val="Times New Roman"/>
      <family val="1"/>
    </font>
    <font>
      <sz val="12"/>
      <color rgb="FF333333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76" fontId="0" fillId="0" borderId="0" xfId="0" applyNumberFormat="1" applyAlignment="1">
      <alignment horizontal="right"/>
    </xf>
    <xf numFmtId="10" fontId="6" fillId="0" borderId="0" xfId="1" applyNumberFormat="1" applyFont="1" applyAlignment="1"/>
    <xf numFmtId="0" fontId="16" fillId="0" borderId="0" xfId="0" applyFont="1" applyAlignment="1">
      <alignment vertical="center"/>
    </xf>
    <xf numFmtId="0" fontId="2" fillId="0" borderId="0" xfId="0" applyFont="1"/>
    <xf numFmtId="176" fontId="2" fillId="0" borderId="0" xfId="0" applyNumberFormat="1" applyFont="1" applyAlignment="1">
      <alignment horizontal="right"/>
    </xf>
    <xf numFmtId="10" fontId="8" fillId="0" borderId="0" xfId="1" applyNumberFormat="1" applyFont="1" applyAlignment="1"/>
    <xf numFmtId="0" fontId="20" fillId="0" borderId="1" xfId="0" applyFont="1" applyBorder="1" applyAlignment="1">
      <alignment vertical="center" wrapText="1"/>
    </xf>
    <xf numFmtId="176" fontId="20" fillId="0" borderId="1" xfId="0" applyNumberFormat="1" applyFont="1" applyBorder="1" applyAlignment="1">
      <alignment horizontal="right" vertical="center" wrapText="1"/>
    </xf>
    <xf numFmtId="10" fontId="20" fillId="0" borderId="1" xfId="1" applyNumberFormat="1" applyFont="1" applyBorder="1" applyAlignment="1">
      <alignment horizontal="center" vertical="center" wrapText="1"/>
    </xf>
    <xf numFmtId="10" fontId="8" fillId="0" borderId="1" xfId="1" applyNumberFormat="1" applyFont="1" applyBorder="1" applyAlignment="1"/>
    <xf numFmtId="176" fontId="2" fillId="0" borderId="1" xfId="0" applyNumberFormat="1" applyFont="1" applyBorder="1" applyAlignment="1">
      <alignment horizontal="right"/>
    </xf>
    <xf numFmtId="0" fontId="2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176" fontId="19" fillId="0" borderId="4" xfId="0" applyNumberFormat="1" applyFont="1" applyBorder="1" applyAlignment="1">
      <alignment horizontal="right" vertical="top" wrapText="1"/>
    </xf>
    <xf numFmtId="10" fontId="20" fillId="0" borderId="5" xfId="1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right" vertical="center"/>
    </xf>
    <xf numFmtId="10" fontId="21" fillId="0" borderId="1" xfId="1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right" vertical="center"/>
    </xf>
    <xf numFmtId="10" fontId="1" fillId="0" borderId="0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right" vertical="center"/>
    </xf>
    <xf numFmtId="10" fontId="8" fillId="0" borderId="2" xfId="1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workbookViewId="0">
      <selection activeCell="B20" sqref="B20:C20"/>
    </sheetView>
  </sheetViews>
  <sheetFormatPr defaultColWidth="9" defaultRowHeight="13.5" x14ac:dyDescent="0.15"/>
  <cols>
    <col min="1" max="1" width="7.125" customWidth="1"/>
    <col min="2" max="2" width="9.75" customWidth="1"/>
    <col min="3" max="3" width="14.5" customWidth="1"/>
    <col min="4" max="4" width="10" customWidth="1"/>
    <col min="5" max="5" width="3.75" customWidth="1"/>
    <col min="6" max="6" width="13.375" style="9" customWidth="1"/>
    <col min="7" max="7" width="12.5" style="10" customWidth="1"/>
  </cols>
  <sheetData>
    <row r="1" spans="1:7" ht="21.75" customHeight="1" x14ac:dyDescent="0.25">
      <c r="A1" s="11" t="s">
        <v>23</v>
      </c>
      <c r="B1" s="12"/>
      <c r="C1" s="12"/>
      <c r="D1" s="12"/>
      <c r="E1" s="12"/>
      <c r="F1" s="13"/>
      <c r="G1" s="14"/>
    </row>
    <row r="2" spans="1:7" ht="44.25" customHeight="1" x14ac:dyDescent="0.15">
      <c r="A2" s="46" t="s">
        <v>49</v>
      </c>
      <c r="B2" s="46"/>
      <c r="C2" s="46"/>
      <c r="D2" s="46"/>
      <c r="E2" s="46"/>
      <c r="F2" s="47"/>
      <c r="G2" s="48"/>
    </row>
    <row r="3" spans="1:7" ht="15.75" customHeight="1" x14ac:dyDescent="0.15">
      <c r="A3" s="49" t="s">
        <v>51</v>
      </c>
      <c r="B3" s="49"/>
      <c r="C3" s="49"/>
      <c r="D3" s="49"/>
      <c r="E3" s="49"/>
      <c r="F3" s="50"/>
      <c r="G3" s="51"/>
    </row>
    <row r="4" spans="1:7" ht="52.5" customHeight="1" x14ac:dyDescent="0.15">
      <c r="A4" s="38" t="s">
        <v>36</v>
      </c>
      <c r="B4" s="39"/>
      <c r="C4" s="39"/>
      <c r="D4" s="39"/>
      <c r="E4" s="39"/>
      <c r="F4" s="40"/>
      <c r="G4" s="41"/>
    </row>
    <row r="5" spans="1:7" ht="21" customHeight="1" x14ac:dyDescent="0.15">
      <c r="A5" s="42" t="s">
        <v>37</v>
      </c>
      <c r="B5" s="42"/>
      <c r="C5" s="42"/>
      <c r="D5" s="42"/>
      <c r="E5" s="42"/>
      <c r="F5" s="43"/>
      <c r="G5" s="44"/>
    </row>
    <row r="6" spans="1:7" ht="29.25" customHeight="1" x14ac:dyDescent="0.15">
      <c r="A6" s="15" t="s">
        <v>25</v>
      </c>
      <c r="B6" s="45" t="s">
        <v>26</v>
      </c>
      <c r="C6" s="45"/>
      <c r="D6" s="25" t="s">
        <v>27</v>
      </c>
      <c r="E6" s="26"/>
      <c r="F6" s="16" t="s">
        <v>34</v>
      </c>
      <c r="G6" s="17" t="s">
        <v>35</v>
      </c>
    </row>
    <row r="7" spans="1:7" ht="18.75" customHeight="1" x14ac:dyDescent="0.2">
      <c r="A7" s="20">
        <v>1</v>
      </c>
      <c r="B7" s="36" t="s">
        <v>28</v>
      </c>
      <c r="C7" s="37"/>
      <c r="D7" s="25">
        <f>SUM(D8:E14)</f>
        <v>224012.3</v>
      </c>
      <c r="E7" s="26"/>
      <c r="F7" s="16">
        <f>D7/40</f>
        <v>5600.3074999999999</v>
      </c>
      <c r="G7" s="18">
        <f>D7/689200.85</f>
        <v>0.32503195548873742</v>
      </c>
    </row>
    <row r="8" spans="1:7" ht="57" customHeight="1" x14ac:dyDescent="0.25">
      <c r="A8" s="21">
        <v>1.1000000000000001</v>
      </c>
      <c r="B8" s="34" t="s">
        <v>38</v>
      </c>
      <c r="C8" s="35"/>
      <c r="D8" s="25"/>
      <c r="E8" s="26"/>
      <c r="F8" s="19"/>
      <c r="G8" s="18"/>
    </row>
    <row r="9" spans="1:7" ht="18" customHeight="1" x14ac:dyDescent="0.2">
      <c r="A9" s="21">
        <v>1.2</v>
      </c>
      <c r="B9" s="33" t="s">
        <v>39</v>
      </c>
      <c r="C9" s="33"/>
      <c r="D9" s="25">
        <v>27276</v>
      </c>
      <c r="E9" s="26"/>
      <c r="F9" s="16">
        <f>D9/40</f>
        <v>681.9</v>
      </c>
      <c r="G9" s="18"/>
    </row>
    <row r="10" spans="1:7" ht="52.5" customHeight="1" x14ac:dyDescent="0.25">
      <c r="A10" s="21">
        <v>1.3</v>
      </c>
      <c r="B10" s="34" t="s">
        <v>40</v>
      </c>
      <c r="C10" s="35"/>
      <c r="D10" s="25"/>
      <c r="E10" s="26"/>
      <c r="F10" s="19"/>
      <c r="G10" s="18"/>
    </row>
    <row r="11" spans="1:7" ht="18" customHeight="1" x14ac:dyDescent="0.25">
      <c r="A11" s="21">
        <v>1.4</v>
      </c>
      <c r="B11" s="33" t="s">
        <v>41</v>
      </c>
      <c r="C11" s="33"/>
      <c r="D11" s="25"/>
      <c r="E11" s="26"/>
      <c r="F11" s="19"/>
      <c r="G11" s="18"/>
    </row>
    <row r="12" spans="1:7" ht="18" customHeight="1" x14ac:dyDescent="0.25">
      <c r="A12" s="21">
        <v>1.5</v>
      </c>
      <c r="B12" s="33" t="s">
        <v>42</v>
      </c>
      <c r="C12" s="33"/>
      <c r="D12" s="25"/>
      <c r="E12" s="26"/>
      <c r="F12" s="19"/>
      <c r="G12" s="18"/>
    </row>
    <row r="13" spans="1:7" ht="29.25" customHeight="1" x14ac:dyDescent="0.25">
      <c r="A13" s="21">
        <v>1.6</v>
      </c>
      <c r="B13" s="30" t="s">
        <v>43</v>
      </c>
      <c r="C13" s="31"/>
      <c r="D13" s="25"/>
      <c r="E13" s="26"/>
      <c r="F13" s="19"/>
      <c r="G13" s="18"/>
    </row>
    <row r="14" spans="1:7" ht="27.75" customHeight="1" x14ac:dyDescent="0.2">
      <c r="A14" s="21">
        <v>1.7</v>
      </c>
      <c r="B14" s="32" t="s">
        <v>44</v>
      </c>
      <c r="C14" s="32"/>
      <c r="D14" s="25">
        <f>224012.3-27276</f>
        <v>196736.3</v>
      </c>
      <c r="E14" s="26"/>
      <c r="F14" s="16">
        <f>D14/40</f>
        <v>4918.4074999999993</v>
      </c>
      <c r="G14" s="18"/>
    </row>
    <row r="15" spans="1:7" ht="18" customHeight="1" x14ac:dyDescent="0.2">
      <c r="A15" s="21"/>
      <c r="B15" s="33"/>
      <c r="C15" s="33"/>
      <c r="D15" s="25"/>
      <c r="E15" s="26"/>
      <c r="F15" s="16"/>
      <c r="G15" s="18"/>
    </row>
    <row r="16" spans="1:7" ht="18" customHeight="1" x14ac:dyDescent="0.2">
      <c r="A16" s="21"/>
      <c r="B16" s="23"/>
      <c r="C16" s="24"/>
      <c r="D16" s="25"/>
      <c r="E16" s="26"/>
      <c r="F16" s="16"/>
      <c r="G16" s="18"/>
    </row>
    <row r="17" spans="1:7" ht="18" customHeight="1" x14ac:dyDescent="0.2">
      <c r="A17" s="20">
        <v>2</v>
      </c>
      <c r="B17" s="29" t="s">
        <v>29</v>
      </c>
      <c r="C17" s="29"/>
      <c r="D17" s="25">
        <f>SUM(D18:E19)</f>
        <v>399845.79</v>
      </c>
      <c r="E17" s="26"/>
      <c r="F17" s="16">
        <f t="shared" ref="F17:F25" si="0">D17/40</f>
        <v>9996.1447499999995</v>
      </c>
      <c r="G17" s="18">
        <f t="shared" ref="G17:G24" si="1">D17/689200.85</f>
        <v>0.58015858512072349</v>
      </c>
    </row>
    <row r="18" spans="1:7" ht="18" customHeight="1" x14ac:dyDescent="0.2">
      <c r="A18" s="21">
        <v>2.1</v>
      </c>
      <c r="B18" s="23" t="s">
        <v>45</v>
      </c>
      <c r="C18" s="24"/>
      <c r="D18" s="25">
        <v>11470.06</v>
      </c>
      <c r="E18" s="26"/>
      <c r="F18" s="16">
        <f t="shared" si="0"/>
        <v>286.75149999999996</v>
      </c>
      <c r="G18" s="18"/>
    </row>
    <row r="19" spans="1:7" ht="18" customHeight="1" x14ac:dyDescent="0.2">
      <c r="A19" s="21">
        <v>2.2000000000000002</v>
      </c>
      <c r="B19" s="23" t="s">
        <v>46</v>
      </c>
      <c r="C19" s="24"/>
      <c r="D19" s="25">
        <v>388375.73</v>
      </c>
      <c r="E19" s="26"/>
      <c r="F19" s="16">
        <f t="shared" si="0"/>
        <v>9709.3932499999992</v>
      </c>
      <c r="G19" s="18"/>
    </row>
    <row r="20" spans="1:7" ht="18" customHeight="1" x14ac:dyDescent="0.2">
      <c r="A20" s="20">
        <v>3</v>
      </c>
      <c r="B20" s="29" t="s">
        <v>30</v>
      </c>
      <c r="C20" s="29"/>
      <c r="D20" s="25">
        <v>2688.14</v>
      </c>
      <c r="E20" s="26"/>
      <c r="F20" s="16">
        <f t="shared" si="0"/>
        <v>67.203499999999991</v>
      </c>
      <c r="G20" s="18">
        <f t="shared" si="1"/>
        <v>3.9003724386004455E-3</v>
      </c>
    </row>
    <row r="21" spans="1:7" ht="18" customHeight="1" x14ac:dyDescent="0.2">
      <c r="A21" s="20">
        <v>4</v>
      </c>
      <c r="B21" s="29" t="s">
        <v>31</v>
      </c>
      <c r="C21" s="29"/>
      <c r="D21" s="25"/>
      <c r="E21" s="26"/>
      <c r="F21" s="16"/>
      <c r="G21" s="18">
        <f t="shared" si="1"/>
        <v>0</v>
      </c>
    </row>
    <row r="22" spans="1:7" ht="31.5" customHeight="1" x14ac:dyDescent="0.2">
      <c r="A22" s="20">
        <v>5</v>
      </c>
      <c r="B22" s="27" t="s">
        <v>47</v>
      </c>
      <c r="C22" s="28"/>
      <c r="D22" s="25">
        <f>D7+D17+D20+D21</f>
        <v>626546.23</v>
      </c>
      <c r="E22" s="26"/>
      <c r="F22" s="16">
        <f t="shared" si="0"/>
        <v>15663.65575</v>
      </c>
      <c r="G22" s="18">
        <f t="shared" si="1"/>
        <v>0.90909091304806144</v>
      </c>
    </row>
    <row r="23" spans="1:7" ht="18" customHeight="1" x14ac:dyDescent="0.2">
      <c r="A23" s="20">
        <v>6</v>
      </c>
      <c r="B23" s="29" t="s">
        <v>32</v>
      </c>
      <c r="C23" s="29"/>
      <c r="D23" s="25">
        <v>62654.62</v>
      </c>
      <c r="E23" s="26"/>
      <c r="F23" s="16">
        <f t="shared" si="0"/>
        <v>1566.3655000000001</v>
      </c>
      <c r="G23" s="18">
        <f t="shared" si="1"/>
        <v>9.0909086951938611E-2</v>
      </c>
    </row>
    <row r="24" spans="1:7" ht="18" customHeight="1" x14ac:dyDescent="0.2">
      <c r="A24" s="20">
        <v>7</v>
      </c>
      <c r="B24" s="29" t="s">
        <v>33</v>
      </c>
      <c r="C24" s="29"/>
      <c r="D24" s="25">
        <f>SUM(D22:E23)</f>
        <v>689200.85</v>
      </c>
      <c r="E24" s="26"/>
      <c r="F24" s="16">
        <f t="shared" si="0"/>
        <v>17230.021249999998</v>
      </c>
      <c r="G24" s="18">
        <f t="shared" si="1"/>
        <v>1</v>
      </c>
    </row>
    <row r="25" spans="1:7" ht="18" customHeight="1" x14ac:dyDescent="0.2">
      <c r="A25" s="22">
        <v>8</v>
      </c>
      <c r="B25" s="23" t="s">
        <v>48</v>
      </c>
      <c r="C25" s="24"/>
      <c r="D25" s="25">
        <v>244894.25</v>
      </c>
      <c r="E25" s="26"/>
      <c r="F25" s="16">
        <f t="shared" si="0"/>
        <v>6122.3562499999998</v>
      </c>
      <c r="G25" s="18">
        <f>D25/689200.85</f>
        <v>0.35533074284513727</v>
      </c>
    </row>
  </sheetData>
  <mergeCells count="44">
    <mergeCell ref="A4:G4"/>
    <mergeCell ref="A5:G5"/>
    <mergeCell ref="B6:C6"/>
    <mergeCell ref="D6:E6"/>
    <mergeCell ref="A2:G2"/>
    <mergeCell ref="A3:G3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5:C25"/>
    <mergeCell ref="D25:E25"/>
    <mergeCell ref="B22:C22"/>
    <mergeCell ref="D22:E22"/>
    <mergeCell ref="B23:C23"/>
    <mergeCell ref="D23:E23"/>
    <mergeCell ref="B24:C24"/>
    <mergeCell ref="D24:E24"/>
  </mergeCells>
  <phoneticPr fontId="9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&amp;L&amp;10制表单位：东莞市建设工程造价管理站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A2" sqref="A2:G2"/>
    </sheetView>
  </sheetViews>
  <sheetFormatPr defaultColWidth="9" defaultRowHeight="13.5" x14ac:dyDescent="0.15"/>
  <cols>
    <col min="1" max="1" width="6.75" customWidth="1"/>
    <col min="2" max="2" width="17.75" customWidth="1"/>
    <col min="3" max="3" width="8" customWidth="1"/>
    <col min="4" max="4" width="9" customWidth="1"/>
    <col min="5" max="5" width="10" customWidth="1"/>
    <col min="6" max="6" width="10.125" customWidth="1"/>
    <col min="7" max="7" width="14" customWidth="1"/>
  </cols>
  <sheetData>
    <row r="1" spans="1:7" ht="16.5" customHeight="1" x14ac:dyDescent="0.25">
      <c r="A1" s="11" t="s">
        <v>23</v>
      </c>
      <c r="B1" s="12"/>
      <c r="C1" s="12"/>
      <c r="D1" s="12"/>
      <c r="E1" s="12"/>
      <c r="F1" s="13"/>
      <c r="G1" s="14"/>
    </row>
    <row r="2" spans="1:7" ht="39" customHeight="1" x14ac:dyDescent="0.15">
      <c r="A2" s="52" t="s">
        <v>53</v>
      </c>
      <c r="B2" s="52"/>
      <c r="C2" s="52"/>
      <c r="D2" s="52"/>
      <c r="E2" s="52"/>
      <c r="F2" s="52"/>
      <c r="G2" s="52"/>
    </row>
    <row r="3" spans="1:7" ht="28.5" customHeight="1" x14ac:dyDescent="0.15">
      <c r="A3" s="53" t="s">
        <v>50</v>
      </c>
      <c r="B3" s="53"/>
      <c r="C3" s="53"/>
      <c r="D3" s="53"/>
      <c r="E3" s="53"/>
      <c r="F3" s="53"/>
      <c r="G3" s="53"/>
    </row>
    <row r="4" spans="1:7" ht="31.5" customHeight="1" x14ac:dyDescent="0.1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2" t="s">
        <v>52</v>
      </c>
    </row>
    <row r="5" spans="1:7" ht="30" customHeight="1" x14ac:dyDescent="0.15">
      <c r="A5" s="1">
        <v>1</v>
      </c>
      <c r="B5" s="3" t="s">
        <v>14</v>
      </c>
      <c r="C5" s="4" t="s">
        <v>11</v>
      </c>
      <c r="D5" s="5">
        <v>1934</v>
      </c>
      <c r="E5" s="5">
        <v>105</v>
      </c>
      <c r="F5" s="5">
        <f t="shared" ref="F5:F11" si="0">D5*E5</f>
        <v>203070</v>
      </c>
      <c r="G5" s="6">
        <f t="shared" ref="G5:G11" si="1">F5/40</f>
        <v>5076.75</v>
      </c>
    </row>
    <row r="6" spans="1:7" ht="30" customHeight="1" x14ac:dyDescent="0.15">
      <c r="A6" s="1">
        <v>2</v>
      </c>
      <c r="B6" s="3" t="s">
        <v>15</v>
      </c>
      <c r="C6" s="4" t="s">
        <v>0</v>
      </c>
      <c r="D6" s="5">
        <f>0.009+0.002</f>
        <v>1.0999999999999999E-2</v>
      </c>
      <c r="E6" s="5">
        <v>437.69</v>
      </c>
      <c r="F6" s="5">
        <f t="shared" si="0"/>
        <v>4.8145899999999999</v>
      </c>
      <c r="G6" s="6">
        <f t="shared" si="1"/>
        <v>0.12036474999999999</v>
      </c>
    </row>
    <row r="7" spans="1:7" ht="30" customHeight="1" x14ac:dyDescent="0.15">
      <c r="A7" s="1">
        <v>3</v>
      </c>
      <c r="B7" s="3" t="s">
        <v>16</v>
      </c>
      <c r="C7" s="4" t="s">
        <v>0</v>
      </c>
      <c r="D7" s="5">
        <f>180+48.24</f>
        <v>228.24</v>
      </c>
      <c r="E7" s="5">
        <v>472.02</v>
      </c>
      <c r="F7" s="5">
        <f t="shared" si="0"/>
        <v>107733.84480000001</v>
      </c>
      <c r="G7" s="6">
        <f t="shared" si="1"/>
        <v>2693.3461200000002</v>
      </c>
    </row>
    <row r="8" spans="1:7" ht="30" customHeight="1" x14ac:dyDescent="0.15">
      <c r="A8" s="1">
        <v>4</v>
      </c>
      <c r="B8" s="3" t="s">
        <v>17</v>
      </c>
      <c r="C8" s="4" t="s">
        <v>1</v>
      </c>
      <c r="D8" s="5">
        <v>343.48</v>
      </c>
      <c r="E8" s="5">
        <v>117.94</v>
      </c>
      <c r="F8" s="5">
        <f t="shared" si="0"/>
        <v>40510.031200000005</v>
      </c>
      <c r="G8" s="6">
        <f t="shared" si="1"/>
        <v>1012.7507800000001</v>
      </c>
    </row>
    <row r="9" spans="1:7" ht="30" customHeight="1" x14ac:dyDescent="0.15">
      <c r="A9" s="1">
        <v>5</v>
      </c>
      <c r="B9" s="3" t="s">
        <v>18</v>
      </c>
      <c r="C9" s="4" t="s">
        <v>1</v>
      </c>
      <c r="D9" s="5">
        <v>42.432000000000002</v>
      </c>
      <c r="E9" s="5">
        <v>150.6</v>
      </c>
      <c r="F9" s="5">
        <f t="shared" si="0"/>
        <v>6390.2592000000004</v>
      </c>
      <c r="G9" s="6">
        <f t="shared" si="1"/>
        <v>159.75648000000001</v>
      </c>
    </row>
    <row r="10" spans="1:7" ht="30" customHeight="1" x14ac:dyDescent="0.15">
      <c r="A10" s="1">
        <v>6</v>
      </c>
      <c r="B10" s="3" t="s">
        <v>19</v>
      </c>
      <c r="C10" s="4" t="s">
        <v>12</v>
      </c>
      <c r="D10" s="5">
        <v>6.6000000000000003E-2</v>
      </c>
      <c r="E10" s="5">
        <v>420.53</v>
      </c>
      <c r="F10" s="5">
        <f t="shared" si="0"/>
        <v>27.75498</v>
      </c>
      <c r="G10" s="6">
        <f t="shared" si="1"/>
        <v>0.69387449999999995</v>
      </c>
    </row>
    <row r="11" spans="1:7" ht="30.95" customHeight="1" x14ac:dyDescent="0.15">
      <c r="A11" s="1">
        <v>7</v>
      </c>
      <c r="B11" s="3" t="s">
        <v>20</v>
      </c>
      <c r="C11" s="4" t="s">
        <v>2</v>
      </c>
      <c r="D11" s="5">
        <v>39</v>
      </c>
      <c r="E11" s="5">
        <v>197.39</v>
      </c>
      <c r="F11" s="5">
        <f t="shared" si="0"/>
        <v>7698.2099999999991</v>
      </c>
      <c r="G11" s="6">
        <f t="shared" si="1"/>
        <v>192.45524999999998</v>
      </c>
    </row>
    <row r="12" spans="1:7" ht="30" customHeight="1" x14ac:dyDescent="0.15">
      <c r="A12" s="1">
        <v>8</v>
      </c>
      <c r="B12" s="3" t="s">
        <v>21</v>
      </c>
      <c r="C12" s="4" t="s">
        <v>0</v>
      </c>
      <c r="D12" s="5">
        <v>2.6208999999999998</v>
      </c>
      <c r="E12" s="5">
        <v>4681.96</v>
      </c>
      <c r="F12" s="5">
        <f t="shared" ref="F12:F15" si="2">D12*E12</f>
        <v>12270.948963999999</v>
      </c>
      <c r="G12" s="6">
        <f t="shared" ref="G12:G15" si="3">F12/40</f>
        <v>306.77372409999998</v>
      </c>
    </row>
    <row r="13" spans="1:7" ht="30" customHeight="1" x14ac:dyDescent="0.15">
      <c r="A13" s="1">
        <v>9</v>
      </c>
      <c r="B13" s="3" t="s">
        <v>22</v>
      </c>
      <c r="C13" s="4" t="s">
        <v>1</v>
      </c>
      <c r="D13" s="5">
        <v>10.4948</v>
      </c>
      <c r="E13" s="5">
        <v>495.94</v>
      </c>
      <c r="F13" s="5">
        <f t="shared" si="2"/>
        <v>5204.7911119999999</v>
      </c>
      <c r="G13" s="7">
        <f t="shared" si="3"/>
        <v>130.11977780000001</v>
      </c>
    </row>
    <row r="14" spans="1:7" ht="30" customHeight="1" x14ac:dyDescent="0.15">
      <c r="A14" s="1">
        <v>10</v>
      </c>
      <c r="B14" s="5" t="s">
        <v>13</v>
      </c>
      <c r="C14" s="1" t="s">
        <v>3</v>
      </c>
      <c r="D14" s="5">
        <v>16.7</v>
      </c>
      <c r="E14" s="5">
        <v>8.4499999999999993</v>
      </c>
      <c r="F14" s="5">
        <f t="shared" si="2"/>
        <v>141.11499999999998</v>
      </c>
      <c r="G14" s="7">
        <f t="shared" si="3"/>
        <v>3.5278749999999994</v>
      </c>
    </row>
    <row r="15" spans="1:7" ht="24" customHeight="1" x14ac:dyDescent="0.15">
      <c r="A15" s="1">
        <v>11</v>
      </c>
      <c r="B15" s="5" t="s">
        <v>24</v>
      </c>
      <c r="C15" s="1" t="s">
        <v>3</v>
      </c>
      <c r="D15" s="5">
        <v>5706.85</v>
      </c>
      <c r="E15" s="5">
        <v>7.06</v>
      </c>
      <c r="F15" s="5">
        <f t="shared" si="2"/>
        <v>40290.360999999997</v>
      </c>
      <c r="G15" s="7">
        <f t="shared" si="3"/>
        <v>1007.259025</v>
      </c>
    </row>
    <row r="16" spans="1:7" ht="24" customHeight="1" x14ac:dyDescent="0.15">
      <c r="A16" s="8"/>
      <c r="B16" s="8"/>
      <c r="C16" s="8"/>
      <c r="D16" s="8"/>
      <c r="E16" s="8"/>
      <c r="F16" s="5"/>
      <c r="G16" s="8"/>
    </row>
    <row r="17" spans="1:7" ht="24" customHeight="1" x14ac:dyDescent="0.15">
      <c r="A17" s="8"/>
      <c r="B17" s="8"/>
      <c r="C17" s="8"/>
      <c r="D17" s="8"/>
      <c r="E17" s="8"/>
      <c r="F17" s="8"/>
      <c r="G17" s="8"/>
    </row>
    <row r="18" spans="1:7" ht="24" customHeight="1" x14ac:dyDescent="0.15">
      <c r="A18" s="8"/>
      <c r="B18" s="8"/>
      <c r="C18" s="8"/>
      <c r="D18" s="8"/>
      <c r="E18" s="8"/>
      <c r="F18" s="8"/>
      <c r="G18" s="8"/>
    </row>
    <row r="19" spans="1:7" ht="24" customHeight="1" x14ac:dyDescent="0.15">
      <c r="A19" s="8"/>
      <c r="B19" s="8"/>
      <c r="C19" s="8"/>
      <c r="D19" s="8"/>
      <c r="E19" s="8"/>
      <c r="F19" s="8"/>
      <c r="G19" s="8"/>
    </row>
    <row r="20" spans="1:7" ht="26.25" customHeight="1" x14ac:dyDescent="0.15">
      <c r="A20" t="s">
        <v>4</v>
      </c>
    </row>
  </sheetData>
  <mergeCells count="2">
    <mergeCell ref="A2:G2"/>
    <mergeCell ref="A3:G3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&amp;L&amp;10制表单位：东莞市建设工程造价管理站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表1指标分析表</vt:lpstr>
      <vt:lpstr>表2消耗量表</vt:lpstr>
      <vt:lpstr>表1指标分析表!Print_Area</vt:lpstr>
      <vt:lpstr>表2消耗量表!Print_Area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张惠东</cp:lastModifiedBy>
  <cp:lastPrinted>2019-09-20T01:42:53Z</cp:lastPrinted>
  <dcterms:created xsi:type="dcterms:W3CDTF">2006-09-16T00:00:00Z</dcterms:created>
  <dcterms:modified xsi:type="dcterms:W3CDTF">2019-09-20T01:43:05Z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