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市政排水工程" sheetId="6" r:id="rId1"/>
  </sheets>
  <definedNames>
    <definedName name="_xlnm.Print_Area" localSheetId="0">市政排水工程!$A$1:$G$22</definedName>
  </definedNames>
  <calcPr calcId="144525"/>
</workbook>
</file>

<file path=xl/calcChain.xml><?xml version="1.0" encoding="utf-8"?>
<calcChain xmlns="http://schemas.openxmlformats.org/spreadsheetml/2006/main">
  <c r="G21" i="6" l="1"/>
  <c r="G18" i="6"/>
  <c r="G17" i="6"/>
  <c r="G15" i="6"/>
  <c r="G14" i="6"/>
  <c r="G8" i="6"/>
  <c r="G9" i="6"/>
  <c r="G10" i="6"/>
  <c r="G11" i="6"/>
  <c r="G12" i="6"/>
  <c r="G13" i="6"/>
  <c r="D14" i="6"/>
  <c r="D19" i="6" l="1"/>
  <c r="F13" i="6"/>
  <c r="F12" i="6"/>
  <c r="F11" i="6"/>
  <c r="F10" i="6"/>
  <c r="F9" i="6"/>
  <c r="F8" i="6"/>
  <c r="D7" i="6"/>
  <c r="D20" i="6" l="1"/>
  <c r="G20" i="6" s="1"/>
  <c r="G19" i="6"/>
</calcChain>
</file>

<file path=xl/sharedStrings.xml><?xml version="1.0" encoding="utf-8"?>
<sst xmlns="http://schemas.openxmlformats.org/spreadsheetml/2006/main" count="26" uniqueCount="26">
  <si>
    <t>工程造价分析</t>
    <phoneticPr fontId="1" type="noConversion"/>
  </si>
  <si>
    <t>工程概况特征：水泵维修4台；水泵配电柜维修8台：阀门更换维修3个，水泵保养4台。</t>
    <phoneticPr fontId="1" type="noConversion"/>
  </si>
  <si>
    <t>附件10：大岭山镇截污主干管网月山、杨屋泵站(热继电器、变频器等设备）维修工程造价指标分析表</t>
    <phoneticPr fontId="1" type="noConversion"/>
  </si>
  <si>
    <r>
      <rPr>
        <b/>
        <sz val="12"/>
        <color rgb="FF333333"/>
        <rFont val="宋体"/>
        <family val="3"/>
        <charset val="134"/>
      </rPr>
      <t>序号</t>
    </r>
    <phoneticPr fontId="1" type="noConversion"/>
  </si>
  <si>
    <r>
      <rPr>
        <b/>
        <sz val="12"/>
        <color rgb="FF333333"/>
        <rFont val="宋体"/>
        <family val="3"/>
        <charset val="134"/>
      </rPr>
      <t>费用名称</t>
    </r>
    <phoneticPr fontId="1" type="noConversion"/>
  </si>
  <si>
    <r>
      <rPr>
        <b/>
        <sz val="12"/>
        <color rgb="FF333333"/>
        <rFont val="宋体"/>
        <family val="3"/>
        <charset val="134"/>
      </rPr>
      <t>金额（元）</t>
    </r>
    <phoneticPr fontId="1" type="noConversion"/>
  </si>
  <si>
    <r>
      <rPr>
        <b/>
        <sz val="12"/>
        <color rgb="FF333333"/>
        <rFont val="宋体"/>
        <family val="3"/>
        <charset val="134"/>
      </rPr>
      <t>分部分项工程项目</t>
    </r>
    <phoneticPr fontId="1" type="noConversion"/>
  </si>
  <si>
    <r>
      <rPr>
        <b/>
        <sz val="12"/>
        <color rgb="FF333333"/>
        <rFont val="宋体"/>
        <family val="3"/>
        <charset val="134"/>
      </rPr>
      <t>措施项目费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</si>
  <si>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其他项目费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</si>
  <si>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规费</t>
    </r>
    <phoneticPr fontId="1" type="noConversion"/>
  </si>
  <si>
    <r>
      <rPr>
        <b/>
        <sz val="12"/>
        <color rgb="FF333333"/>
        <rFont val="宋体"/>
        <family val="3"/>
        <charset val="134"/>
      </rPr>
      <t>税金</t>
    </r>
    <phoneticPr fontId="1" type="noConversion"/>
  </si>
  <si>
    <r>
      <rPr>
        <b/>
        <sz val="12"/>
        <color rgb="FF333333"/>
        <rFont val="宋体"/>
        <family val="3"/>
        <charset val="134"/>
      </rPr>
      <t>含税工程造价</t>
    </r>
    <phoneticPr fontId="1" type="noConversion"/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</si>
  <si>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台）</t>
    </r>
    <phoneticPr fontId="1" type="noConversion"/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</si>
  <si>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</si>
  <si>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sz val="12"/>
        <color theme="1"/>
        <rFont val="宋体"/>
        <family val="2"/>
      </rPr>
      <t>水泵维修（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2"/>
      </rPr>
      <t>号水泵）</t>
    </r>
    <phoneticPr fontId="1" type="noConversion"/>
  </si>
  <si>
    <r>
      <rPr>
        <sz val="12"/>
        <color theme="1"/>
        <rFont val="宋体"/>
        <family val="3"/>
        <charset val="134"/>
      </rPr>
      <t>水泵维修（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号）</t>
    </r>
    <phoneticPr fontId="1" type="noConversion"/>
  </si>
  <si>
    <r>
      <rPr>
        <sz val="12"/>
        <color theme="1"/>
        <rFont val="宋体"/>
        <family val="3"/>
        <charset val="134"/>
      </rPr>
      <t>杨屋泵站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号阀门更换维修</t>
    </r>
    <phoneticPr fontId="1" type="noConversion"/>
  </si>
  <si>
    <r>
      <rPr>
        <sz val="12"/>
        <color theme="1"/>
        <rFont val="宋体"/>
        <family val="3"/>
        <charset val="134"/>
      </rPr>
      <t>杨屋泵站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号水泵配电柜</t>
    </r>
    <phoneticPr fontId="1" type="noConversion"/>
  </si>
  <si>
    <r>
      <rPr>
        <sz val="12"/>
        <color theme="1"/>
        <rFont val="宋体"/>
        <family val="3"/>
        <charset val="134"/>
      </rPr>
      <t>月山泵站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号水泵配电柜</t>
    </r>
    <phoneticPr fontId="1" type="noConversion"/>
  </si>
  <si>
    <r>
      <rPr>
        <sz val="12"/>
        <color theme="1"/>
        <rFont val="宋体"/>
        <family val="3"/>
        <charset val="134"/>
      </rPr>
      <t>月山泵站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号水泵保养</t>
    </r>
    <phoneticPr fontId="1" type="noConversion"/>
  </si>
  <si>
    <r>
      <rPr>
        <sz val="11"/>
        <color theme="1"/>
        <rFont val="宋体"/>
        <family val="2"/>
      </rPr>
      <t>绿色施工安全防护措施费</t>
    </r>
    <phoneticPr fontId="1" type="noConversion"/>
  </si>
  <si>
    <r>
      <rPr>
        <sz val="11"/>
        <color theme="1"/>
        <rFont val="宋体"/>
        <family val="2"/>
      </rPr>
      <t>其他措施项目费</t>
    </r>
    <phoneticPr fontId="1" type="noConversion"/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</si>
  <si>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</si>
  <si>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sz val="11"/>
        <color theme="1"/>
        <rFont val="宋体"/>
        <family val="2"/>
      </rPr>
      <t>人工费</t>
    </r>
    <phoneticPr fontId="1" type="noConversion"/>
  </si>
  <si>
    <t xml:space="preserve">                                           填表时间：2019年9月16日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</si>
  <si>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 xml:space="preserve">表1             </t>
    </r>
    <r>
      <rPr>
        <b/>
        <sz val="18"/>
        <color theme="1"/>
        <rFont val="宋体"/>
        <family val="3"/>
        <charset val="134"/>
        <scheme val="minor"/>
      </rPr>
      <t>建设工程造价指标分析表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</si>
</sst>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b/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7" sqref="B17:C17"/>
    </sheetView>
  </sheetViews>
  <sheetFormatPr defaultRowHeight="13.5" x14ac:dyDescent="0.15"/>
  <cols>
    <col min="1" max="1" width="6.125" customWidth="1"/>
    <col min="2" max="2" width="9.75" customWidth="1"/>
    <col min="3" max="3" width="17.125" customWidth="1"/>
    <col min="4" max="4" width="10" customWidth="1"/>
    <col min="5" max="5" width="3.875" customWidth="1"/>
    <col min="6" max="6" width="10.625" customWidth="1"/>
    <col min="7" max="7" width="11.5" customWidth="1"/>
  </cols>
  <sheetData>
    <row r="1" spans="1:7" ht="42.75" customHeight="1" x14ac:dyDescent="0.15">
      <c r="A1" s="26" t="s">
        <v>2</v>
      </c>
      <c r="B1" s="26"/>
      <c r="C1" s="26"/>
      <c r="D1" s="26"/>
      <c r="E1" s="26"/>
      <c r="F1" s="26"/>
      <c r="G1" s="26"/>
    </row>
    <row r="2" spans="1:7" ht="44.25" customHeight="1" x14ac:dyDescent="0.15">
      <c r="A2" s="27" t="s">
        <v>25</v>
      </c>
      <c r="B2" s="27"/>
      <c r="C2" s="27"/>
      <c r="D2" s="27"/>
      <c r="E2" s="27"/>
      <c r="F2" s="27"/>
      <c r="G2" s="27"/>
    </row>
    <row r="3" spans="1:7" ht="15.75" customHeight="1" x14ac:dyDescent="0.15">
      <c r="A3" s="28" t="s">
        <v>24</v>
      </c>
      <c r="B3" s="28"/>
      <c r="C3" s="28"/>
      <c r="D3" s="28"/>
      <c r="E3" s="28"/>
      <c r="F3" s="28"/>
      <c r="G3" s="28"/>
    </row>
    <row r="4" spans="1:7" ht="41.25" customHeight="1" x14ac:dyDescent="0.15">
      <c r="A4" s="29" t="s">
        <v>1</v>
      </c>
      <c r="B4" s="30"/>
      <c r="C4" s="30"/>
      <c r="D4" s="30"/>
      <c r="E4" s="30"/>
      <c r="F4" s="30"/>
      <c r="G4" s="31"/>
    </row>
    <row r="5" spans="1:7" ht="21" customHeight="1" x14ac:dyDescent="0.15">
      <c r="A5" s="32" t="s">
        <v>0</v>
      </c>
      <c r="B5" s="32"/>
      <c r="C5" s="32"/>
      <c r="D5" s="32"/>
      <c r="E5" s="32"/>
      <c r="F5" s="32"/>
      <c r="G5" s="32"/>
    </row>
    <row r="6" spans="1:7" ht="29.25" customHeight="1" x14ac:dyDescent="0.15">
      <c r="A6" s="3" t="s">
        <v>3</v>
      </c>
      <c r="B6" s="23" t="s">
        <v>4</v>
      </c>
      <c r="C6" s="23"/>
      <c r="D6" s="16" t="s">
        <v>5</v>
      </c>
      <c r="E6" s="17"/>
      <c r="F6" s="4" t="s">
        <v>12</v>
      </c>
      <c r="G6" s="4" t="s">
        <v>13</v>
      </c>
    </row>
    <row r="7" spans="1:7" ht="18.75" customHeight="1" x14ac:dyDescent="0.15">
      <c r="A7" s="4">
        <v>1</v>
      </c>
      <c r="B7" s="24" t="s">
        <v>6</v>
      </c>
      <c r="C7" s="25"/>
      <c r="D7" s="12">
        <f>+D8+D9+D10+D11+D12+D13</f>
        <v>396004</v>
      </c>
      <c r="E7" s="13"/>
      <c r="F7" s="5"/>
      <c r="G7" s="9"/>
    </row>
    <row r="8" spans="1:7" ht="30" customHeight="1" x14ac:dyDescent="0.15">
      <c r="A8" s="2">
        <v>1.1000000000000001</v>
      </c>
      <c r="B8" s="21" t="s">
        <v>14</v>
      </c>
      <c r="C8" s="22"/>
      <c r="D8" s="12">
        <v>73574</v>
      </c>
      <c r="E8" s="13"/>
      <c r="F8" s="7">
        <f>+D8/1</f>
        <v>73574</v>
      </c>
      <c r="G8" s="8">
        <f>+D8/D21</f>
        <v>0.1724177365812066</v>
      </c>
    </row>
    <row r="9" spans="1:7" ht="30" customHeight="1" x14ac:dyDescent="0.15">
      <c r="A9" s="2">
        <v>1.2</v>
      </c>
      <c r="B9" s="21" t="s">
        <v>15</v>
      </c>
      <c r="C9" s="22"/>
      <c r="D9" s="12">
        <v>52737</v>
      </c>
      <c r="E9" s="13"/>
      <c r="F9" s="7">
        <f>+D9/3</f>
        <v>17579</v>
      </c>
      <c r="G9" s="8">
        <f>+D9/D21</f>
        <v>0.12358705757581609</v>
      </c>
    </row>
    <row r="10" spans="1:7" ht="50.1" customHeight="1" x14ac:dyDescent="0.15">
      <c r="A10" s="2">
        <v>1.3</v>
      </c>
      <c r="B10" s="21" t="s">
        <v>16</v>
      </c>
      <c r="C10" s="22"/>
      <c r="D10" s="12">
        <v>133122</v>
      </c>
      <c r="E10" s="13"/>
      <c r="F10" s="7">
        <f>+D10/3</f>
        <v>44374</v>
      </c>
      <c r="G10" s="8">
        <f>+D10/D21</f>
        <v>0.31196610119285872</v>
      </c>
    </row>
    <row r="11" spans="1:7" ht="50.1" customHeight="1" x14ac:dyDescent="0.15">
      <c r="A11" s="2">
        <v>1.4</v>
      </c>
      <c r="B11" s="20" t="s">
        <v>17</v>
      </c>
      <c r="C11" s="20"/>
      <c r="D11" s="12">
        <v>41917</v>
      </c>
      <c r="E11" s="13"/>
      <c r="F11" s="7">
        <f>+D11/4</f>
        <v>10479.25</v>
      </c>
      <c r="G11" s="8">
        <f>+D11/D21</f>
        <v>9.8230818825596505E-2</v>
      </c>
    </row>
    <row r="12" spans="1:7" ht="50.1" customHeight="1" x14ac:dyDescent="0.15">
      <c r="A12" s="2">
        <v>1.4</v>
      </c>
      <c r="B12" s="20" t="s">
        <v>18</v>
      </c>
      <c r="C12" s="20"/>
      <c r="D12" s="12">
        <v>41917</v>
      </c>
      <c r="E12" s="13"/>
      <c r="F12" s="7">
        <f>+D12/4</f>
        <v>10479.25</v>
      </c>
      <c r="G12" s="8">
        <f>+D12/D21</f>
        <v>9.8230818825596505E-2</v>
      </c>
    </row>
    <row r="13" spans="1:7" ht="30" customHeight="1" x14ac:dyDescent="0.15">
      <c r="A13" s="2">
        <v>1.5</v>
      </c>
      <c r="B13" s="20" t="s">
        <v>19</v>
      </c>
      <c r="C13" s="20"/>
      <c r="D13" s="12">
        <v>52737</v>
      </c>
      <c r="E13" s="13"/>
      <c r="F13" s="7">
        <f>+D13/4</f>
        <v>13184.25</v>
      </c>
      <c r="G13" s="8">
        <f>+D13/D21</f>
        <v>0.12358705757581609</v>
      </c>
    </row>
    <row r="14" spans="1:7" ht="30" customHeight="1" x14ac:dyDescent="0.15">
      <c r="A14" s="4">
        <v>2</v>
      </c>
      <c r="B14" s="11" t="s">
        <v>7</v>
      </c>
      <c r="C14" s="11"/>
      <c r="D14" s="12">
        <f>+D15+D16</f>
        <v>11484.116</v>
      </c>
      <c r="E14" s="13"/>
      <c r="F14" s="7">
        <v>118484.11599999999</v>
      </c>
      <c r="G14" s="8">
        <f>D14/D21</f>
        <v>2.6912568126729826E-2</v>
      </c>
    </row>
    <row r="15" spans="1:7" ht="30" customHeight="1" x14ac:dyDescent="0.15">
      <c r="A15" s="2">
        <v>2.1</v>
      </c>
      <c r="B15" s="18" t="s">
        <v>20</v>
      </c>
      <c r="C15" s="19"/>
      <c r="D15" s="12">
        <v>11484.116</v>
      </c>
      <c r="E15" s="13"/>
      <c r="F15" s="7">
        <v>118484.11599999999</v>
      </c>
      <c r="G15" s="8">
        <f>D15/D21</f>
        <v>2.6912568126729826E-2</v>
      </c>
    </row>
    <row r="16" spans="1:7" ht="30" customHeight="1" x14ac:dyDescent="0.15">
      <c r="A16" s="2">
        <v>2.2000000000000002</v>
      </c>
      <c r="B16" s="18" t="s">
        <v>21</v>
      </c>
      <c r="C16" s="19"/>
      <c r="D16" s="12"/>
      <c r="E16" s="13"/>
      <c r="F16" s="7"/>
      <c r="G16" s="8"/>
    </row>
    <row r="17" spans="1:7" ht="30" customHeight="1" x14ac:dyDescent="0.15">
      <c r="A17" s="4">
        <v>3</v>
      </c>
      <c r="B17" s="11" t="s">
        <v>8</v>
      </c>
      <c r="C17" s="11"/>
      <c r="D17" s="12">
        <v>4752.05</v>
      </c>
      <c r="E17" s="13"/>
      <c r="F17" s="7">
        <v>4752.05</v>
      </c>
      <c r="G17" s="8">
        <f>D17/D21</f>
        <v>1.1136239773842973E-2</v>
      </c>
    </row>
    <row r="18" spans="1:7" ht="30" customHeight="1" x14ac:dyDescent="0.15">
      <c r="A18" s="4">
        <v>4</v>
      </c>
      <c r="B18" s="11" t="s">
        <v>9</v>
      </c>
      <c r="C18" s="11"/>
      <c r="D18" s="12">
        <v>396</v>
      </c>
      <c r="E18" s="13"/>
      <c r="F18" s="7">
        <v>396</v>
      </c>
      <c r="G18" s="8">
        <f>D18/D21</f>
        <v>9.2801021673631742E-4</v>
      </c>
    </row>
    <row r="19" spans="1:7" ht="30" customHeight="1" x14ac:dyDescent="0.15">
      <c r="A19" s="4">
        <v>5</v>
      </c>
      <c r="B19" s="14" t="s">
        <v>22</v>
      </c>
      <c r="C19" s="15"/>
      <c r="D19" s="12">
        <f>+D7+D14+D17+D18</f>
        <v>412636.16599999997</v>
      </c>
      <c r="E19" s="13"/>
      <c r="F19" s="7">
        <v>412636.16600000003</v>
      </c>
      <c r="G19" s="8">
        <f>D19/D21</f>
        <v>0.96699640869419956</v>
      </c>
    </row>
    <row r="20" spans="1:7" ht="30" customHeight="1" x14ac:dyDescent="0.15">
      <c r="A20" s="4">
        <v>6</v>
      </c>
      <c r="B20" s="11" t="s">
        <v>10</v>
      </c>
      <c r="C20" s="11"/>
      <c r="D20" s="12">
        <f>+D19*3.413%</f>
        <v>14083.272345579999</v>
      </c>
      <c r="E20" s="13"/>
      <c r="F20" s="7">
        <v>14083.27</v>
      </c>
      <c r="G20" s="8">
        <f>D20/D21</f>
        <v>3.3003587428733029E-2</v>
      </c>
    </row>
    <row r="21" spans="1:7" ht="30" customHeight="1" x14ac:dyDescent="0.15">
      <c r="A21" s="4">
        <v>7</v>
      </c>
      <c r="B21" s="11" t="s">
        <v>11</v>
      </c>
      <c r="C21" s="11"/>
      <c r="D21" s="12">
        <v>426719.44</v>
      </c>
      <c r="E21" s="13"/>
      <c r="F21" s="7">
        <v>426719.44</v>
      </c>
      <c r="G21" s="10">
        <f>D21/D21</f>
        <v>1</v>
      </c>
    </row>
    <row r="22" spans="1:7" ht="30" customHeight="1" x14ac:dyDescent="0.15">
      <c r="A22" s="6">
        <v>8</v>
      </c>
      <c r="B22" s="18" t="s">
        <v>23</v>
      </c>
      <c r="C22" s="19"/>
      <c r="D22" s="16"/>
      <c r="E22" s="17"/>
      <c r="F22" s="16"/>
      <c r="G22" s="17"/>
    </row>
    <row r="24" spans="1:7" s="1" customFormat="1" ht="21.75" customHeight="1" x14ac:dyDescent="0.15"/>
  </sheetData>
  <mergeCells count="40">
    <mergeCell ref="A1:G1"/>
    <mergeCell ref="A2:G2"/>
    <mergeCell ref="A3:G3"/>
    <mergeCell ref="A4:G4"/>
    <mergeCell ref="A5:G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2:C12"/>
    <mergeCell ref="D12:E12"/>
    <mergeCell ref="B13:C13"/>
    <mergeCell ref="D13:E13"/>
    <mergeCell ref="B11:C11"/>
    <mergeCell ref="D11:E11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F22:G22"/>
    <mergeCell ref="B20:C20"/>
    <mergeCell ref="D20:E20"/>
    <mergeCell ref="B21:C21"/>
    <mergeCell ref="D21:E21"/>
    <mergeCell ref="B22:C22"/>
    <mergeCell ref="D22:E22"/>
  </mergeCells>
  <phoneticPr fontId="1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市政排水工程</vt:lpstr>
      <vt:lpstr>市政排水工程!Print_Area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2019-09-20T03:53:49Z</dcterms:modified>
</cp:coreProperties>
</file>